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euil1" sheetId="1" r:id="rId1"/>
  </sheets>
  <definedNames>
    <definedName name="_xlnm.Print_Area" localSheetId="0">Feuil1!$A$1:$P$131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1"/>
  <c r="C110" s="1"/>
  <c r="P98"/>
  <c r="P99" s="1"/>
  <c r="N98"/>
  <c r="N99" s="1"/>
  <c r="L98"/>
  <c r="L99" s="1"/>
  <c r="J98"/>
  <c r="J99" s="1"/>
  <c r="H98"/>
  <c r="H99" s="1"/>
  <c r="F98"/>
  <c r="F99" s="1"/>
  <c r="D98"/>
  <c r="D99" s="1"/>
  <c r="C98"/>
  <c r="C99" s="1"/>
  <c r="D115"/>
  <c r="F115"/>
  <c r="H115"/>
  <c r="J115"/>
  <c r="L115"/>
  <c r="N115"/>
  <c r="P115"/>
  <c r="C123"/>
  <c r="C124"/>
  <c r="D60" l="1"/>
  <c r="D61" s="1"/>
  <c r="C41"/>
  <c r="C42" s="1"/>
  <c r="D41"/>
  <c r="D42" s="1"/>
  <c r="F41"/>
  <c r="F42" s="1"/>
  <c r="H41"/>
  <c r="H42" s="1"/>
  <c r="J41"/>
  <c r="L41"/>
  <c r="N41"/>
  <c r="N42" s="1"/>
  <c r="P41"/>
  <c r="P42" s="1"/>
  <c r="J42"/>
  <c r="L42"/>
  <c r="C52"/>
  <c r="C53" s="1"/>
  <c r="C60"/>
  <c r="C61" s="1"/>
  <c r="F60"/>
  <c r="F61" s="1"/>
  <c r="H60"/>
  <c r="H61" s="1"/>
  <c r="J60"/>
  <c r="L60"/>
  <c r="N60"/>
  <c r="N61" s="1"/>
  <c r="P60"/>
  <c r="P61" s="1"/>
  <c r="J61"/>
  <c r="L61"/>
  <c r="C71"/>
  <c r="C72" s="1"/>
  <c r="C79"/>
  <c r="C80" s="1"/>
  <c r="D79"/>
  <c r="D80" s="1"/>
  <c r="F79"/>
  <c r="F80" s="1"/>
  <c r="H79"/>
  <c r="H80" s="1"/>
  <c r="J79"/>
  <c r="J80" s="1"/>
  <c r="L79"/>
  <c r="L80" s="1"/>
  <c r="N79"/>
  <c r="N80" s="1"/>
  <c r="P79"/>
  <c r="P80" s="1"/>
  <c r="C90"/>
  <c r="C91" s="1"/>
  <c r="C22"/>
  <c r="D101" l="1"/>
  <c r="H101"/>
  <c r="L101"/>
  <c r="F101"/>
  <c r="P101"/>
  <c r="N101"/>
  <c r="J101"/>
  <c r="P82"/>
  <c r="P118" s="1"/>
  <c r="P123" s="1"/>
  <c r="P124" s="1"/>
  <c r="N82"/>
  <c r="N118" s="1"/>
  <c r="N123" s="1"/>
  <c r="N124" s="1"/>
  <c r="J82"/>
  <c r="J118" s="1"/>
  <c r="J123" s="1"/>
  <c r="J124" s="1"/>
  <c r="L82"/>
  <c r="L118" s="1"/>
  <c r="L123" s="1"/>
  <c r="L124" s="1"/>
  <c r="H82"/>
  <c r="H118" s="1"/>
  <c r="H123" s="1"/>
  <c r="H124" s="1"/>
  <c r="F82"/>
  <c r="F118" s="1"/>
  <c r="F123" s="1"/>
  <c r="F124" s="1"/>
  <c r="D82"/>
  <c r="D63"/>
  <c r="J63"/>
  <c r="H63"/>
  <c r="N63"/>
  <c r="F63"/>
  <c r="P63"/>
  <c r="L63"/>
  <c r="D44"/>
  <c r="J44"/>
  <c r="L44"/>
  <c r="N44"/>
  <c r="H44"/>
  <c r="F44"/>
  <c r="P44"/>
  <c r="H22"/>
  <c r="H23" s="1"/>
  <c r="L22"/>
  <c r="L23" s="1"/>
  <c r="C23"/>
  <c r="D22"/>
  <c r="D23" s="1"/>
  <c r="F22"/>
  <c r="F23" s="1"/>
  <c r="J22"/>
  <c r="J23" s="1"/>
  <c r="N22"/>
  <c r="N23" s="1"/>
  <c r="P22"/>
  <c r="P23" s="1"/>
  <c r="C33"/>
  <c r="C34" s="1"/>
  <c r="D6"/>
  <c r="D7" s="1"/>
  <c r="F6"/>
  <c r="F7" s="1"/>
  <c r="H6"/>
  <c r="H7" s="1"/>
  <c r="J6"/>
  <c r="J7" s="1"/>
  <c r="L6"/>
  <c r="L7" s="1"/>
  <c r="N6"/>
  <c r="N7" s="1"/>
  <c r="P6"/>
  <c r="P7" s="1"/>
  <c r="F126" l="1"/>
  <c r="J105"/>
  <c r="L105"/>
  <c r="D105"/>
  <c r="N105"/>
  <c r="F105"/>
  <c r="P105"/>
  <c r="H105"/>
  <c r="D118"/>
  <c r="D123" s="1"/>
  <c r="D124" s="1"/>
  <c r="D126" s="1"/>
  <c r="J9"/>
  <c r="N9"/>
  <c r="P9"/>
  <c r="N86"/>
  <c r="N106" s="1"/>
  <c r="H107" s="1"/>
  <c r="L86"/>
  <c r="L106" s="1"/>
  <c r="D107" s="1"/>
  <c r="H86"/>
  <c r="H106" s="1"/>
  <c r="F107" s="1"/>
  <c r="J86"/>
  <c r="J106" s="1"/>
  <c r="L107" s="1"/>
  <c r="P86"/>
  <c r="P106" s="1"/>
  <c r="N107" s="1"/>
  <c r="D86"/>
  <c r="D106" s="1"/>
  <c r="P107" s="1"/>
  <c r="F86"/>
  <c r="F106" s="1"/>
  <c r="J107" s="1"/>
  <c r="N67"/>
  <c r="N68" s="1"/>
  <c r="H67"/>
  <c r="H68" s="1"/>
  <c r="F69" s="1"/>
  <c r="P67"/>
  <c r="P68" s="1"/>
  <c r="L67"/>
  <c r="L68" s="1"/>
  <c r="D69" s="1"/>
  <c r="J67"/>
  <c r="J68" s="1"/>
  <c r="D67"/>
  <c r="D68" s="1"/>
  <c r="F67"/>
  <c r="F68" s="1"/>
  <c r="L9"/>
  <c r="H9"/>
  <c r="F9"/>
  <c r="N48"/>
  <c r="N49" s="1"/>
  <c r="F48"/>
  <c r="F49" s="1"/>
  <c r="P48"/>
  <c r="P49" s="1"/>
  <c r="D48"/>
  <c r="D49" s="1"/>
  <c r="J48"/>
  <c r="J49" s="1"/>
  <c r="L48"/>
  <c r="L49" s="1"/>
  <c r="H48"/>
  <c r="H49" s="1"/>
  <c r="C54"/>
  <c r="D25"/>
  <c r="D9"/>
  <c r="F25"/>
  <c r="H25"/>
  <c r="J25"/>
  <c r="L25"/>
  <c r="N25"/>
  <c r="P25"/>
  <c r="H126" l="1"/>
  <c r="P126"/>
  <c r="J126"/>
  <c r="N126"/>
  <c r="L126"/>
  <c r="P87"/>
  <c r="N88" s="1"/>
  <c r="N87"/>
  <c r="D87"/>
  <c r="P88" s="1"/>
  <c r="L87"/>
  <c r="D88" s="1"/>
  <c r="F87"/>
  <c r="J88" s="1"/>
  <c r="H87"/>
  <c r="J87"/>
  <c r="L88" s="1"/>
  <c r="P50"/>
  <c r="L50"/>
  <c r="N50"/>
  <c r="J50"/>
  <c r="D50"/>
  <c r="H88"/>
  <c r="F88"/>
  <c r="H69"/>
  <c r="N69"/>
  <c r="J69"/>
  <c r="P69"/>
  <c r="L69"/>
  <c r="D13"/>
  <c r="F13"/>
  <c r="F14" s="1"/>
  <c r="H50"/>
  <c r="F50"/>
  <c r="L13"/>
  <c r="L14" s="1"/>
  <c r="H13"/>
  <c r="H14" s="1"/>
  <c r="N13"/>
  <c r="N14" s="1"/>
  <c r="J13"/>
  <c r="J14" s="1"/>
  <c r="P13"/>
  <c r="P14" s="1"/>
  <c r="P29"/>
  <c r="P30" s="1"/>
  <c r="H29"/>
  <c r="H30" s="1"/>
  <c r="N29"/>
  <c r="N30" s="1"/>
  <c r="L29"/>
  <c r="L30" s="1"/>
  <c r="J29"/>
  <c r="J30" s="1"/>
  <c r="F29"/>
  <c r="F30" s="1"/>
  <c r="N31" s="1"/>
  <c r="D29"/>
  <c r="D30" s="1"/>
  <c r="L130" l="1"/>
  <c r="L131" s="1"/>
  <c r="D130"/>
  <c r="D131" s="1"/>
  <c r="H130"/>
  <c r="H131" s="1"/>
  <c r="F130"/>
  <c r="F131" s="1"/>
  <c r="P130"/>
  <c r="P131" s="1"/>
  <c r="N130"/>
  <c r="N131" s="1"/>
  <c r="J130"/>
  <c r="J131" s="1"/>
  <c r="D31"/>
  <c r="F31"/>
  <c r="J31"/>
  <c r="P31"/>
  <c r="L31"/>
  <c r="N15"/>
  <c r="N33" s="1"/>
  <c r="N52" s="1"/>
  <c r="N71" s="1"/>
  <c r="H15"/>
  <c r="P15"/>
  <c r="D14"/>
  <c r="D15" s="1"/>
  <c r="F15"/>
  <c r="H31"/>
  <c r="L15"/>
  <c r="J15"/>
  <c r="N90" l="1"/>
  <c r="N109" s="1"/>
  <c r="N117"/>
  <c r="D33"/>
  <c r="D52" s="1"/>
  <c r="D71" s="1"/>
  <c r="D117" s="1"/>
  <c r="F33"/>
  <c r="F52" s="1"/>
  <c r="F71" s="1"/>
  <c r="F117" s="1"/>
  <c r="H33"/>
  <c r="H52" s="1"/>
  <c r="L33"/>
  <c r="L52" s="1"/>
  <c r="L71" s="1"/>
  <c r="L117" s="1"/>
  <c r="J33"/>
  <c r="J52" s="1"/>
  <c r="J71" s="1"/>
  <c r="J117" s="1"/>
  <c r="P33"/>
  <c r="J90" l="1"/>
  <c r="J109" s="1"/>
  <c r="F90"/>
  <c r="F109" s="1"/>
  <c r="L34"/>
  <c r="P52"/>
  <c r="D34"/>
  <c r="N34"/>
  <c r="P34"/>
  <c r="J34"/>
  <c r="H34"/>
  <c r="F34"/>
  <c r="H71"/>
  <c r="H117" s="1"/>
  <c r="D90"/>
  <c r="D109" s="1"/>
  <c r="L90"/>
  <c r="L109" s="1"/>
  <c r="N53" l="1"/>
  <c r="P71"/>
  <c r="N72" s="1"/>
  <c r="L53"/>
  <c r="J53"/>
  <c r="D53"/>
  <c r="F53"/>
  <c r="P53"/>
  <c r="H53"/>
  <c r="H90"/>
  <c r="H109" s="1"/>
  <c r="N110" l="1"/>
  <c r="L72"/>
  <c r="H72"/>
  <c r="P117"/>
  <c r="P90"/>
  <c r="P109" s="1"/>
  <c r="P110" s="1"/>
  <c r="F72"/>
  <c r="J72"/>
  <c r="D72"/>
  <c r="P72"/>
  <c r="J110" l="1"/>
  <c r="F110"/>
  <c r="L110"/>
  <c r="H110"/>
  <c r="D110"/>
  <c r="F91"/>
  <c r="H91"/>
  <c r="L91"/>
  <c r="D91"/>
  <c r="P91"/>
  <c r="J91"/>
  <c r="N91"/>
</calcChain>
</file>

<file path=xl/sharedStrings.xml><?xml version="1.0" encoding="utf-8"?>
<sst xmlns="http://schemas.openxmlformats.org/spreadsheetml/2006/main" count="253" uniqueCount="76">
  <si>
    <t xml:space="preserve"> </t>
  </si>
  <si>
    <t>1° Brut</t>
  </si>
  <si>
    <t>2° Brut</t>
  </si>
  <si>
    <t>Points</t>
  </si>
  <si>
    <t>Classement</t>
  </si>
  <si>
    <t>Total Points</t>
  </si>
  <si>
    <t xml:space="preserve">Total </t>
  </si>
  <si>
    <t>Nombre ex-aequo</t>
  </si>
  <si>
    <t>Points Attribués</t>
  </si>
  <si>
    <t>Points sans ex-aequo</t>
  </si>
  <si>
    <t>Moyenne</t>
  </si>
  <si>
    <t>CHANALETS</t>
  </si>
  <si>
    <t>VALENCE</t>
  </si>
  <si>
    <t>VALDAINE</t>
  </si>
  <si>
    <t>ALBON</t>
  </si>
  <si>
    <t>St. CLAIR</t>
  </si>
  <si>
    <t>1° Net</t>
  </si>
  <si>
    <t>2° Net</t>
  </si>
  <si>
    <t>VALENCE ST DIDIER</t>
  </si>
  <si>
    <t>Classement du jour</t>
  </si>
  <si>
    <t>Classement Final</t>
  </si>
  <si>
    <t>RASE</t>
  </si>
  <si>
    <t>NOCA</t>
  </si>
  <si>
    <t>COQUERET JP</t>
  </si>
  <si>
    <t>MASSON</t>
  </si>
  <si>
    <t>BRUGIER</t>
  </si>
  <si>
    <t>POURRE</t>
  </si>
  <si>
    <t>GUIRAUT</t>
  </si>
  <si>
    <t>KEURINCK</t>
  </si>
  <si>
    <t>LEXTRAIT</t>
  </si>
  <si>
    <t>NOWICKI</t>
  </si>
  <si>
    <t>GUIGAL</t>
  </si>
  <si>
    <t>BOYADJIAN</t>
  </si>
  <si>
    <t>CHASSON</t>
  </si>
  <si>
    <t>DUPLOUY</t>
  </si>
  <si>
    <t>VIDALIE</t>
  </si>
  <si>
    <t>MARIE</t>
  </si>
  <si>
    <t>COQUERET D</t>
  </si>
  <si>
    <t>RIVAL</t>
  </si>
  <si>
    <t>FERRARO</t>
  </si>
  <si>
    <t>HILAIRE</t>
  </si>
  <si>
    <t>BISAGA</t>
  </si>
  <si>
    <t>GROSS</t>
  </si>
  <si>
    <t>DEVAL</t>
  </si>
  <si>
    <t>GUEDJ</t>
  </si>
  <si>
    <t>COPETE</t>
  </si>
  <si>
    <t>ODET</t>
  </si>
  <si>
    <t>BOYER</t>
  </si>
  <si>
    <t>MEYDIEU</t>
  </si>
  <si>
    <t>keurinck</t>
  </si>
  <si>
    <t>noca</t>
  </si>
  <si>
    <t>CERQUA Dom</t>
  </si>
  <si>
    <t>RAILLON</t>
  </si>
  <si>
    <t>ESCUDIER</t>
  </si>
  <si>
    <t>NORIS</t>
  </si>
  <si>
    <t>PALOP</t>
  </si>
  <si>
    <t>dion</t>
  </si>
  <si>
    <t>TRIPOZ</t>
  </si>
  <si>
    <t>HERIARD</t>
  </si>
  <si>
    <t>AUDET Mag</t>
  </si>
  <si>
    <t>BERTOLAMI</t>
  </si>
  <si>
    <t>METZLER Joelle</t>
  </si>
  <si>
    <t>DUFOUR</t>
  </si>
  <si>
    <t>SCANDOLERA</t>
  </si>
  <si>
    <t>CHAVANT</t>
  </si>
  <si>
    <t>TUMMERS</t>
  </si>
  <si>
    <t>GRENIER</t>
  </si>
  <si>
    <t>PABIOU</t>
  </si>
  <si>
    <t>VANNIER</t>
  </si>
  <si>
    <t>AGUERA</t>
  </si>
  <si>
    <t>DARDIGNAC</t>
  </si>
  <si>
    <t>PETITRICHARD</t>
  </si>
  <si>
    <t>CHASSIEU</t>
  </si>
  <si>
    <t>VERGER</t>
  </si>
  <si>
    <t xml:space="preserve">   Points atribués avant la rancontre</t>
  </si>
  <si>
    <t>Points cumulé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</si>
</sst>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2" fontId="11" fillId="2" borderId="3" xfId="0" applyNumberFormat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2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2" fontId="9" fillId="2" borderId="3" xfId="0" applyNumberFormat="1" applyFont="1" applyFill="1" applyBorder="1" applyAlignment="1" applyProtection="1">
      <alignment horizontal="center" vertical="center"/>
    </xf>
    <xf numFmtId="2" fontId="9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" fontId="10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vertical="center"/>
    </xf>
    <xf numFmtId="0" fontId="13" fillId="5" borderId="8" xfId="0" applyFont="1" applyFill="1" applyBorder="1"/>
    <xf numFmtId="1" fontId="14" fillId="7" borderId="1" xfId="0" applyNumberFormat="1" applyFont="1" applyFill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1" fontId="21" fillId="2" borderId="1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8" fillId="0" borderId="0" xfId="0" applyNumberFormat="1" applyFont="1" applyAlignment="1" applyProtection="1">
      <alignment horizontal="right" vertical="center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0" xfId="0" applyNumberFormat="1" applyFont="1" applyAlignment="1" applyProtection="1">
      <alignment horizontal="right"/>
    </xf>
    <xf numFmtId="0" fontId="9" fillId="2" borderId="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2" fontId="11" fillId="2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9" fillId="6" borderId="0" xfId="0" applyFont="1" applyFill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9"/>
  <sheetViews>
    <sheetView showGridLines="0" showZeros="0" tabSelected="1" zoomScale="83" zoomScaleNormal="83" workbookViewId="0">
      <selection activeCell="A19" sqref="A19"/>
    </sheetView>
  </sheetViews>
  <sheetFormatPr baseColWidth="10" defaultColWidth="9.140625" defaultRowHeight="15.75"/>
  <cols>
    <col min="1" max="1" width="8.7109375" style="1" bestFit="1" customWidth="1"/>
    <col min="2" max="2" width="11.7109375" style="9" customWidth="1"/>
    <col min="3" max="3" width="16.7109375" style="4" bestFit="1" customWidth="1"/>
    <col min="4" max="4" width="8.42578125" style="4" bestFit="1" customWidth="1"/>
    <col min="5" max="5" width="17" style="4" bestFit="1" customWidth="1"/>
    <col min="6" max="6" width="7.28515625" style="4" customWidth="1"/>
    <col min="7" max="7" width="17.5703125" style="4" bestFit="1" customWidth="1"/>
    <col min="8" max="8" width="7.5703125" style="4" customWidth="1"/>
    <col min="9" max="9" width="16.42578125" style="4" bestFit="1" customWidth="1"/>
    <col min="10" max="10" width="7.7109375" style="4" customWidth="1"/>
    <col min="11" max="11" width="19" style="4" bestFit="1" customWidth="1"/>
    <col min="12" max="12" width="7.7109375" style="4" customWidth="1"/>
    <col min="13" max="13" width="17.42578125" style="4" bestFit="1" customWidth="1"/>
    <col min="14" max="14" width="8.140625" style="4" customWidth="1"/>
    <col min="15" max="15" width="15.85546875" style="4" bestFit="1" customWidth="1"/>
    <col min="16" max="16" width="8.7109375" style="4" customWidth="1"/>
    <col min="17" max="18" width="9.140625" style="4"/>
    <col min="19" max="22" width="1.85546875" style="4" bestFit="1" customWidth="1"/>
    <col min="23" max="16384" width="9.140625" style="4"/>
  </cols>
  <sheetData>
    <row r="1" spans="1:22" s="36" customFormat="1" ht="15" customHeight="1">
      <c r="A1" s="90" t="s">
        <v>14</v>
      </c>
      <c r="B1" s="90"/>
      <c r="C1" s="43" t="s">
        <v>14</v>
      </c>
      <c r="D1" s="78"/>
      <c r="E1" s="43" t="s">
        <v>11</v>
      </c>
      <c r="F1" s="78"/>
      <c r="G1" s="43" t="s">
        <v>72</v>
      </c>
      <c r="H1" s="78"/>
      <c r="I1" s="43" t="s">
        <v>15</v>
      </c>
      <c r="J1" s="78"/>
      <c r="K1" s="43" t="s">
        <v>13</v>
      </c>
      <c r="L1" s="78"/>
      <c r="M1" s="43" t="s">
        <v>12</v>
      </c>
      <c r="N1" s="78"/>
      <c r="O1" s="43" t="s">
        <v>73</v>
      </c>
      <c r="P1" s="78"/>
    </row>
    <row r="2" spans="1:22" s="35" customFormat="1" ht="30" customHeight="1">
      <c r="A2" s="37"/>
      <c r="B2" s="38" t="s">
        <v>1</v>
      </c>
      <c r="C2" s="41" t="s">
        <v>21</v>
      </c>
      <c r="D2" s="41">
        <v>25</v>
      </c>
      <c r="E2" s="41" t="s">
        <v>22</v>
      </c>
      <c r="F2" s="41">
        <v>25</v>
      </c>
      <c r="G2" s="41" t="s">
        <v>23</v>
      </c>
      <c r="H2" s="41">
        <v>19</v>
      </c>
      <c r="I2" s="41" t="s">
        <v>24</v>
      </c>
      <c r="J2" s="41">
        <v>24</v>
      </c>
      <c r="K2" s="41" t="s">
        <v>25</v>
      </c>
      <c r="L2" s="41">
        <v>30</v>
      </c>
      <c r="M2" s="41" t="s">
        <v>26</v>
      </c>
      <c r="N2" s="41">
        <v>24</v>
      </c>
      <c r="O2" s="41" t="s">
        <v>27</v>
      </c>
      <c r="P2" s="41">
        <v>23</v>
      </c>
      <c r="Q2" s="39"/>
    </row>
    <row r="3" spans="1:22" s="35" customFormat="1" ht="30" customHeight="1">
      <c r="A3" s="37"/>
      <c r="B3" s="38" t="s">
        <v>2</v>
      </c>
      <c r="C3" s="41" t="s">
        <v>28</v>
      </c>
      <c r="D3" s="41">
        <v>23</v>
      </c>
      <c r="E3" s="41" t="s">
        <v>29</v>
      </c>
      <c r="F3" s="41">
        <v>22</v>
      </c>
      <c r="G3" s="41" t="s">
        <v>30</v>
      </c>
      <c r="H3" s="41">
        <v>18</v>
      </c>
      <c r="I3" s="41" t="s">
        <v>31</v>
      </c>
      <c r="J3" s="41">
        <v>14</v>
      </c>
      <c r="K3" s="41" t="s">
        <v>32</v>
      </c>
      <c r="L3" s="41">
        <v>23</v>
      </c>
      <c r="M3" s="41" t="s">
        <v>33</v>
      </c>
      <c r="N3" s="41">
        <v>19</v>
      </c>
      <c r="O3" s="41" t="s">
        <v>34</v>
      </c>
      <c r="P3" s="41">
        <v>21</v>
      </c>
      <c r="Q3" s="39"/>
    </row>
    <row r="4" spans="1:22" s="35" customFormat="1" ht="30" customHeight="1">
      <c r="A4" s="40"/>
      <c r="B4" s="38" t="s">
        <v>16</v>
      </c>
      <c r="C4" s="41" t="s">
        <v>35</v>
      </c>
      <c r="D4" s="42">
        <v>41</v>
      </c>
      <c r="E4" s="41" t="s">
        <v>36</v>
      </c>
      <c r="F4" s="42">
        <v>39</v>
      </c>
      <c r="G4" s="41" t="s">
        <v>37</v>
      </c>
      <c r="H4" s="42">
        <v>33</v>
      </c>
      <c r="I4" s="41" t="s">
        <v>38</v>
      </c>
      <c r="J4" s="42">
        <v>41</v>
      </c>
      <c r="K4" s="41" t="s">
        <v>39</v>
      </c>
      <c r="L4" s="42">
        <v>39</v>
      </c>
      <c r="M4" s="41" t="s">
        <v>40</v>
      </c>
      <c r="N4" s="42">
        <v>30</v>
      </c>
      <c r="O4" s="41" t="s">
        <v>41</v>
      </c>
      <c r="P4" s="41">
        <v>40</v>
      </c>
      <c r="Q4" s="39"/>
    </row>
    <row r="5" spans="1:22" s="35" customFormat="1" ht="30" customHeight="1">
      <c r="A5" s="40"/>
      <c r="B5" s="38" t="s">
        <v>17</v>
      </c>
      <c r="C5" s="41" t="s">
        <v>42</v>
      </c>
      <c r="D5" s="41">
        <v>36</v>
      </c>
      <c r="E5" s="41" t="s">
        <v>43</v>
      </c>
      <c r="F5" s="41">
        <v>33</v>
      </c>
      <c r="G5" s="41" t="s">
        <v>44</v>
      </c>
      <c r="H5" s="41">
        <v>32</v>
      </c>
      <c r="I5" s="41" t="s">
        <v>45</v>
      </c>
      <c r="J5" s="41">
        <v>32</v>
      </c>
      <c r="K5" s="41" t="s">
        <v>46</v>
      </c>
      <c r="L5" s="41">
        <v>32</v>
      </c>
      <c r="M5" s="41" t="s">
        <v>47</v>
      </c>
      <c r="N5" s="41">
        <v>29</v>
      </c>
      <c r="O5" s="41" t="s">
        <v>48</v>
      </c>
      <c r="P5" s="41">
        <v>35</v>
      </c>
      <c r="Q5" s="39"/>
    </row>
    <row r="6" spans="1:22" ht="15" customHeight="1">
      <c r="A6" s="11"/>
      <c r="B6" s="10" t="s">
        <v>6</v>
      </c>
      <c r="C6" s="74"/>
      <c r="D6" s="74">
        <f>SUM(D2:D5)</f>
        <v>125</v>
      </c>
      <c r="E6" s="74"/>
      <c r="F6" s="74">
        <f>SUM(F2:F5)</f>
        <v>119</v>
      </c>
      <c r="G6" s="74"/>
      <c r="H6" s="74">
        <f>SUM(H2:H5)</f>
        <v>102</v>
      </c>
      <c r="I6" s="74"/>
      <c r="J6" s="74">
        <f>SUM(J2:J5)</f>
        <v>111</v>
      </c>
      <c r="K6" s="74"/>
      <c r="L6" s="74">
        <f>SUM(L2:L5)</f>
        <v>124</v>
      </c>
      <c r="M6" s="74"/>
      <c r="N6" s="74">
        <f>SUM(N2:N5)</f>
        <v>102</v>
      </c>
      <c r="O6" s="74"/>
      <c r="P6" s="74">
        <f>SUM(P2:P5)</f>
        <v>119</v>
      </c>
      <c r="Q6" s="7"/>
      <c r="R6" s="3"/>
      <c r="S6" s="3"/>
      <c r="T6" s="3"/>
    </row>
    <row r="7" spans="1:22" ht="15" customHeight="1">
      <c r="A7" s="11"/>
      <c r="B7" s="13" t="s">
        <v>10</v>
      </c>
      <c r="C7" s="76"/>
      <c r="D7" s="76">
        <f>IF(COUNTA(D2:D5)=0,"",D6/COUNTA(D2:D5))</f>
        <v>31.25</v>
      </c>
      <c r="E7" s="76"/>
      <c r="F7" s="76">
        <f>IF(COUNTA(F2:F5)=0,"",F6/COUNTA(F2:F5))</f>
        <v>29.75</v>
      </c>
      <c r="G7" s="76"/>
      <c r="H7" s="76">
        <f>IF(COUNTA(H2:H5)=0,"",H6/COUNTA(H2:H5))</f>
        <v>25.5</v>
      </c>
      <c r="I7" s="76"/>
      <c r="J7" s="76">
        <f>IF(COUNTA(J2:J5)=0,"",J6/COUNTA(J2:J5))</f>
        <v>27.75</v>
      </c>
      <c r="K7" s="76"/>
      <c r="L7" s="76">
        <f>IF(COUNTA(L2:L5)=0,"",L6/COUNTA(L2:L5))</f>
        <v>31</v>
      </c>
      <c r="M7" s="76"/>
      <c r="N7" s="76">
        <f>IF(COUNTA(N2:N5)=0,"",N6/COUNTA(N2:N5))</f>
        <v>25.5</v>
      </c>
      <c r="O7" s="76"/>
      <c r="P7" s="76">
        <f>IF(COUNTA(P2:P5)=0,"",P6/COUNTA(P2:P5))</f>
        <v>29.75</v>
      </c>
      <c r="Q7" s="7"/>
      <c r="R7" s="3"/>
      <c r="S7" s="3"/>
      <c r="T7" s="3"/>
      <c r="U7" s="4" t="s">
        <v>0</v>
      </c>
    </row>
    <row r="8" spans="1:22" s="8" customFormat="1" ht="15" customHeight="1">
      <c r="A8" s="12"/>
      <c r="B8" s="14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7"/>
      <c r="R8" s="7"/>
      <c r="S8" s="7"/>
      <c r="T8" s="7"/>
    </row>
    <row r="9" spans="1:22" ht="15" customHeight="1">
      <c r="A9" s="97" t="s">
        <v>19</v>
      </c>
      <c r="B9" s="98"/>
      <c r="C9" s="89"/>
      <c r="D9" s="89">
        <f>IF(COUNTA(D2:D5)=0,"",RANK(D7,$D$7:$P$7,0))</f>
        <v>1</v>
      </c>
      <c r="E9" s="89"/>
      <c r="F9" s="89">
        <f>IF(COUNTA(F2:F5)=0,"",RANK(F7,$D$7:$P$7,0))</f>
        <v>3</v>
      </c>
      <c r="G9" s="89"/>
      <c r="H9" s="89">
        <f>IF(COUNTA(H2:H5)=0,"",RANK(H7,$D$7:$P$7,0))</f>
        <v>6</v>
      </c>
      <c r="I9" s="89"/>
      <c r="J9" s="89">
        <f>IF(COUNTA(J2:J5)=0,"",RANK(J7,$D$7:$P$7,0))</f>
        <v>5</v>
      </c>
      <c r="K9" s="89"/>
      <c r="L9" s="89">
        <f>IF(COUNTA(L2:L5)=0,"",RANK(L7,$D$7:$P$7,0))</f>
        <v>2</v>
      </c>
      <c r="M9" s="89"/>
      <c r="N9" s="89">
        <f>IF(COUNTA(N2:N5)=0,"",RANK(N7,$D$7:$P$7,0))</f>
        <v>6</v>
      </c>
      <c r="O9" s="89"/>
      <c r="P9" s="89">
        <f>IF(COUNTA(P2:P5)=0,"",RANK(P7,$D$7:$P$7,0))</f>
        <v>3</v>
      </c>
      <c r="Q9" s="7"/>
      <c r="R9" s="3"/>
      <c r="S9" s="3" t="s">
        <v>0</v>
      </c>
      <c r="T9" s="3" t="s">
        <v>0</v>
      </c>
    </row>
    <row r="10" spans="1:22" ht="15" hidden="1" customHeight="1">
      <c r="A10" s="11"/>
      <c r="B10" s="13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7"/>
      <c r="R10" s="3"/>
      <c r="S10" s="3"/>
      <c r="T10" s="3"/>
    </row>
    <row r="11" spans="1:22" ht="15" hidden="1" customHeight="1">
      <c r="A11" s="11"/>
      <c r="B11" s="17" t="s">
        <v>4</v>
      </c>
      <c r="C11" s="84"/>
      <c r="D11" s="85">
        <v>1</v>
      </c>
      <c r="E11" s="85"/>
      <c r="F11" s="85">
        <v>2</v>
      </c>
      <c r="G11" s="85"/>
      <c r="H11" s="85">
        <v>3</v>
      </c>
      <c r="I11" s="85"/>
      <c r="J11" s="85">
        <v>4</v>
      </c>
      <c r="K11" s="85"/>
      <c r="L11" s="85">
        <v>5</v>
      </c>
      <c r="M11" s="85"/>
      <c r="N11" s="85">
        <v>6</v>
      </c>
      <c r="O11" s="85"/>
      <c r="P11" s="85">
        <v>7</v>
      </c>
      <c r="Q11" s="7"/>
      <c r="R11" s="3"/>
      <c r="S11" s="3"/>
      <c r="T11" s="3"/>
    </row>
    <row r="12" spans="1:22" ht="15" hidden="1" customHeight="1">
      <c r="A12" s="11"/>
      <c r="B12" s="17" t="s">
        <v>9</v>
      </c>
      <c r="C12" s="84"/>
      <c r="D12" s="85">
        <v>7</v>
      </c>
      <c r="E12" s="85"/>
      <c r="F12" s="85">
        <v>6</v>
      </c>
      <c r="G12" s="85"/>
      <c r="H12" s="85">
        <v>5</v>
      </c>
      <c r="I12" s="85"/>
      <c r="J12" s="85">
        <v>4</v>
      </c>
      <c r="K12" s="85"/>
      <c r="L12" s="85">
        <v>3</v>
      </c>
      <c r="M12" s="85"/>
      <c r="N12" s="85">
        <v>2</v>
      </c>
      <c r="O12" s="85"/>
      <c r="P12" s="85">
        <v>1</v>
      </c>
      <c r="Q12" s="7"/>
      <c r="R12" s="3"/>
      <c r="S12" s="3"/>
      <c r="T12" s="3"/>
    </row>
    <row r="13" spans="1:22" ht="15" hidden="1" customHeight="1">
      <c r="A13" s="11"/>
      <c r="B13" s="17" t="s">
        <v>7</v>
      </c>
      <c r="C13" s="84"/>
      <c r="D13" s="85">
        <f>COUNTIFS($D$9:$P$9,1)</f>
        <v>1</v>
      </c>
      <c r="E13" s="85"/>
      <c r="F13" s="85">
        <f>COUNTIFS($D$9:$P$9,2)</f>
        <v>1</v>
      </c>
      <c r="G13" s="85"/>
      <c r="H13" s="85">
        <f>COUNTIFS($D$9:$P$9,3)</f>
        <v>2</v>
      </c>
      <c r="I13" s="85"/>
      <c r="J13" s="85">
        <f>COUNTIFS($D$9:$P$9,4)</f>
        <v>0</v>
      </c>
      <c r="K13" s="85"/>
      <c r="L13" s="85">
        <f>COUNTIFS($D$9:$P$9,5)</f>
        <v>1</v>
      </c>
      <c r="M13" s="85"/>
      <c r="N13" s="85">
        <f>COUNTIFS($D$9:$P$9,6)</f>
        <v>2</v>
      </c>
      <c r="O13" s="85"/>
      <c r="P13" s="85">
        <f>COUNTIFS($D$9:$P$9,7)</f>
        <v>0</v>
      </c>
      <c r="Q13" s="7"/>
      <c r="R13" s="3"/>
      <c r="S13" s="3"/>
      <c r="T13" s="3"/>
    </row>
    <row r="14" spans="1:22" ht="15" hidden="1" customHeight="1">
      <c r="A14" s="11"/>
      <c r="B14" s="17" t="s">
        <v>8</v>
      </c>
      <c r="C14" s="86"/>
      <c r="D14" s="87">
        <f>IF($D$13=1,$D$12,IF($D$13=2,($D$12+$F$12)/$D$13,IF($D$13=3,($D$12+$F$12+$H$12)/$D$13,IF($D$13=4,($D$12+$F$12+$H$12+$J$12)/$D$13,IF($D$13=5,($D$12+$F$12+$H$12+$J$12+$L$12)/$D$13,IF($D$13=6,($D$12+$F$12+$H$12+$J$12+$L$12+$N$12)/$D$13,IF($D$13=7,($D$12+$F$12+$H$12+$J$12+$L$12+$N$12+$P$12)/$D$13,0)))))))</f>
        <v>7</v>
      </c>
      <c r="E14" s="87"/>
      <c r="F14" s="87">
        <f>IF($F$13=1,$F$12,IF($F$13=2,($F$12+$H$12)/$F$13,IF($F$13=3,($F$12+$H$12+$J$12)/$F$13,IF($F$13=4,($F$12+$H$12+$J$12+$L$12)/$F$13,IF($F$13=5,($F$12+$H$12+$J$12+$L$12+$N$12)/$F$13,IF($F$13=6,($F$12+$H$12+$J$12+$L$12+$N$12+$P$12)/$F$13,0))))))</f>
        <v>6</v>
      </c>
      <c r="G14" s="87"/>
      <c r="H14" s="87">
        <f>IF($H$13=1,$H$12,IF($H$13=2,($H$12+$J$12)/$H$13,IF($H$13=3,($H$12+$J$12+$L$12)/$H$13,IF($H$13=4,($H$12+$J$12+$L$12+$N$12)/$H$13,IF($H$13=5,($H$12+$J$12+$L$12+$N$12+$P$12)/$H$13,0)))))</f>
        <v>4.5</v>
      </c>
      <c r="I14" s="87"/>
      <c r="J14" s="87">
        <f>IF($J$13=1,$J$12,IF($J$13=2,($J$12+$L$12)/$J$13,IF($J$13=3,($J$12+$L$12+$N$12)/$J$13,IF($J$13=4,($J$12+$L$12+$N$12+$P$12)/$J$13,0))))</f>
        <v>0</v>
      </c>
      <c r="K14" s="87"/>
      <c r="L14" s="87">
        <f>IF($L$13=1,$L$12,IF($L$13=2,($L$12+$N$12)/$L$13,IF($L$13=3,($L$12+$N$12+$P$12)/$L$13,0)))</f>
        <v>3</v>
      </c>
      <c r="M14" s="87"/>
      <c r="N14" s="87">
        <f>IF($N$13=1,$N$12,IF($N$13=2,($N$12+$P$12)/$N$13,0))</f>
        <v>1.5</v>
      </c>
      <c r="O14" s="87"/>
      <c r="P14" s="87">
        <f>IF($P$13=1,$P$12,0)</f>
        <v>0</v>
      </c>
      <c r="Q14" s="7"/>
      <c r="R14" s="3"/>
      <c r="S14" s="3" t="s">
        <v>0</v>
      </c>
      <c r="T14" s="3"/>
    </row>
    <row r="15" spans="1:22" s="68" customFormat="1" ht="15" customHeight="1">
      <c r="A15" s="64"/>
      <c r="B15" s="69" t="s">
        <v>3</v>
      </c>
      <c r="C15" s="86"/>
      <c r="D15" s="99">
        <f>IF(D9="","",HLOOKUP(D9,D11:P14,4))</f>
        <v>7</v>
      </c>
      <c r="E15" s="99"/>
      <c r="F15" s="99">
        <f>IF(F9="","",HLOOKUP(F9,D11:P14,4))</f>
        <v>4.5</v>
      </c>
      <c r="G15" s="99"/>
      <c r="H15" s="99">
        <f>IF(H9="","",HLOOKUP(H9,D11:P14,4))</f>
        <v>1.5</v>
      </c>
      <c r="I15" s="99"/>
      <c r="J15" s="99">
        <f>IF(J9="","",HLOOKUP(J9,D11:P14,4))</f>
        <v>3</v>
      </c>
      <c r="K15" s="99"/>
      <c r="L15" s="99">
        <f>IF(L9="","",HLOOKUP(L9,D11:P14,4))</f>
        <v>6</v>
      </c>
      <c r="M15" s="99"/>
      <c r="N15" s="99">
        <f>IF(N9="","",HLOOKUP(N9,D11:P14,4))</f>
        <v>1.5</v>
      </c>
      <c r="O15" s="99"/>
      <c r="P15" s="99">
        <f>IF(P9="","",HLOOKUP(P9,D11:P14,4))</f>
        <v>4.5</v>
      </c>
      <c r="Q15" s="66"/>
      <c r="R15" s="67"/>
      <c r="S15" s="67"/>
      <c r="T15" s="67"/>
      <c r="V15" s="68" t="s">
        <v>0</v>
      </c>
    </row>
    <row r="16" spans="1:22" s="6" customFormat="1" ht="12" customHeight="1">
      <c r="A16" s="22"/>
      <c r="B16" s="23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5"/>
      <c r="Q16" s="5"/>
      <c r="R16" s="5"/>
      <c r="S16" s="5"/>
      <c r="T16" s="5" t="s">
        <v>0</v>
      </c>
    </row>
    <row r="17" spans="1:22" s="36" customFormat="1" ht="15" customHeight="1">
      <c r="A17" s="90" t="s">
        <v>73</v>
      </c>
      <c r="B17" s="90"/>
      <c r="C17" s="43" t="s">
        <v>14</v>
      </c>
      <c r="D17" s="78"/>
      <c r="E17" s="43" t="s">
        <v>11</v>
      </c>
      <c r="F17" s="78"/>
      <c r="G17" s="43" t="s">
        <v>72</v>
      </c>
      <c r="H17" s="78"/>
      <c r="I17" s="43" t="s">
        <v>15</v>
      </c>
      <c r="J17" s="78"/>
      <c r="K17" s="43" t="s">
        <v>13</v>
      </c>
      <c r="L17" s="78"/>
      <c r="M17" s="43" t="s">
        <v>12</v>
      </c>
      <c r="N17" s="78"/>
      <c r="O17" s="43" t="s">
        <v>73</v>
      </c>
      <c r="P17" s="78"/>
    </row>
    <row r="18" spans="1:22" s="35" customFormat="1" ht="30" customHeight="1">
      <c r="A18" s="37"/>
      <c r="B18" s="38" t="s">
        <v>1</v>
      </c>
      <c r="C18" s="41" t="s">
        <v>49</v>
      </c>
      <c r="D18" s="41">
        <v>23</v>
      </c>
      <c r="E18" s="41" t="s">
        <v>50</v>
      </c>
      <c r="F18" s="41">
        <v>24</v>
      </c>
      <c r="G18" s="41" t="s">
        <v>51</v>
      </c>
      <c r="H18" s="41">
        <v>20</v>
      </c>
      <c r="I18" s="41" t="s">
        <v>31</v>
      </c>
      <c r="J18" s="41">
        <v>20</v>
      </c>
      <c r="K18" s="41" t="s">
        <v>52</v>
      </c>
      <c r="L18" s="41">
        <v>23</v>
      </c>
      <c r="M18" s="41" t="s">
        <v>53</v>
      </c>
      <c r="N18" s="41">
        <v>19</v>
      </c>
      <c r="O18" s="41" t="s">
        <v>54</v>
      </c>
      <c r="P18" s="41">
        <v>29</v>
      </c>
      <c r="Q18" s="39"/>
      <c r="S18" s="35" t="s">
        <v>0</v>
      </c>
    </row>
    <row r="19" spans="1:22" s="35" customFormat="1" ht="30" customHeight="1">
      <c r="A19" s="37"/>
      <c r="B19" s="38" t="s">
        <v>2</v>
      </c>
      <c r="C19" s="41" t="s">
        <v>55</v>
      </c>
      <c r="D19" s="41">
        <v>22</v>
      </c>
      <c r="E19" s="41" t="s">
        <v>56</v>
      </c>
      <c r="F19" s="41">
        <v>18</v>
      </c>
      <c r="G19" s="41" t="s">
        <v>57</v>
      </c>
      <c r="H19" s="41">
        <v>16</v>
      </c>
      <c r="I19" s="41" t="s">
        <v>58</v>
      </c>
      <c r="J19" s="41">
        <v>19</v>
      </c>
      <c r="K19" s="41" t="s">
        <v>59</v>
      </c>
      <c r="L19" s="41">
        <v>21</v>
      </c>
      <c r="M19" s="41" t="s">
        <v>60</v>
      </c>
      <c r="N19" s="41">
        <v>18</v>
      </c>
      <c r="O19" s="41" t="s">
        <v>34</v>
      </c>
      <c r="P19" s="41">
        <v>22</v>
      </c>
      <c r="Q19" s="39"/>
    </row>
    <row r="20" spans="1:22" s="35" customFormat="1" ht="30" customHeight="1">
      <c r="A20" s="40"/>
      <c r="B20" s="38" t="s">
        <v>16</v>
      </c>
      <c r="C20" s="41" t="s">
        <v>35</v>
      </c>
      <c r="D20" s="42">
        <v>34</v>
      </c>
      <c r="E20" s="41" t="s">
        <v>36</v>
      </c>
      <c r="F20" s="42">
        <v>41</v>
      </c>
      <c r="G20" s="41" t="s">
        <v>61</v>
      </c>
      <c r="H20" s="42">
        <v>39</v>
      </c>
      <c r="I20" s="41" t="s">
        <v>62</v>
      </c>
      <c r="J20" s="42">
        <v>41</v>
      </c>
      <c r="K20" s="41" t="s">
        <v>63</v>
      </c>
      <c r="L20" s="42">
        <v>37</v>
      </c>
      <c r="M20" s="41" t="s">
        <v>47</v>
      </c>
      <c r="N20" s="42">
        <v>36</v>
      </c>
      <c r="O20" s="41" t="s">
        <v>64</v>
      </c>
      <c r="P20" s="41">
        <v>37</v>
      </c>
      <c r="Q20" s="39"/>
    </row>
    <row r="21" spans="1:22" s="35" customFormat="1" ht="30" customHeight="1">
      <c r="A21" s="40"/>
      <c r="B21" s="38" t="s">
        <v>17</v>
      </c>
      <c r="C21" s="41" t="s">
        <v>65</v>
      </c>
      <c r="D21" s="41">
        <v>32</v>
      </c>
      <c r="E21" s="41" t="s">
        <v>66</v>
      </c>
      <c r="F21" s="41">
        <v>33</v>
      </c>
      <c r="G21" s="41" t="s">
        <v>67</v>
      </c>
      <c r="H21" s="41">
        <v>35</v>
      </c>
      <c r="I21" s="41" t="s">
        <v>68</v>
      </c>
      <c r="J21" s="41">
        <v>40</v>
      </c>
      <c r="K21" s="41" t="s">
        <v>69</v>
      </c>
      <c r="L21" s="41">
        <v>33</v>
      </c>
      <c r="M21" s="41" t="s">
        <v>70</v>
      </c>
      <c r="N21" s="41">
        <v>30</v>
      </c>
      <c r="O21" s="101" t="s">
        <v>71</v>
      </c>
      <c r="P21" s="41">
        <v>35</v>
      </c>
      <c r="Q21" s="39"/>
    </row>
    <row r="22" spans="1:22" ht="15" customHeight="1">
      <c r="A22" s="11"/>
      <c r="B22" s="10" t="s">
        <v>6</v>
      </c>
      <c r="C22" s="72">
        <f>SUM(C18:C21)</f>
        <v>0</v>
      </c>
      <c r="D22" s="74">
        <f>SUM(D18:D21)</f>
        <v>111</v>
      </c>
      <c r="E22" s="74"/>
      <c r="F22" s="74">
        <f>SUM(F18:F21)</f>
        <v>116</v>
      </c>
      <c r="G22" s="74"/>
      <c r="H22" s="74">
        <f>SUM(H18:H21)</f>
        <v>110</v>
      </c>
      <c r="I22" s="74"/>
      <c r="J22" s="74">
        <f>SUM(J18:J21)</f>
        <v>120</v>
      </c>
      <c r="K22" s="74"/>
      <c r="L22" s="74">
        <f>SUM(L18:L21)</f>
        <v>114</v>
      </c>
      <c r="M22" s="74"/>
      <c r="N22" s="74">
        <f>SUM(N18:N21)</f>
        <v>103</v>
      </c>
      <c r="O22" s="74"/>
      <c r="P22" s="74">
        <f>SUM(P18:P21)</f>
        <v>123</v>
      </c>
      <c r="Q22" s="7"/>
      <c r="R22" s="3"/>
      <c r="S22" s="3"/>
      <c r="T22" s="3"/>
    </row>
    <row r="23" spans="1:22" ht="15" customHeight="1">
      <c r="A23" s="11"/>
      <c r="B23" s="13" t="s">
        <v>10</v>
      </c>
      <c r="C23" s="75">
        <f>IF(COUNTA(C18:C21)=0,"",C22/COUNTA(C18:C21))</f>
        <v>0</v>
      </c>
      <c r="D23" s="76">
        <f>IF(COUNTA(D18:D21)=0,"",D22/COUNTA(D18:D21))</f>
        <v>27.75</v>
      </c>
      <c r="E23" s="76"/>
      <c r="F23" s="76">
        <f>IF(COUNTA(F18:F21)=0,"",F22/COUNTA(F18:F21))</f>
        <v>29</v>
      </c>
      <c r="G23" s="76"/>
      <c r="H23" s="76">
        <f>IF(COUNTA(H18:H21)=0,"",H22/COUNTA(H18:H21))</f>
        <v>27.5</v>
      </c>
      <c r="I23" s="76"/>
      <c r="J23" s="76">
        <f>IF(COUNTA(J18:J21)=0,"",J22/COUNTA(J18:J21))</f>
        <v>30</v>
      </c>
      <c r="K23" s="76"/>
      <c r="L23" s="76">
        <f>IF(COUNTA(L18:L21)=0,"",L22/COUNTA(L18:L21))</f>
        <v>28.5</v>
      </c>
      <c r="M23" s="76"/>
      <c r="N23" s="76">
        <f>IF(COUNTA(N18:N21)=0,"",N22/COUNTA(N18:N21))</f>
        <v>25.75</v>
      </c>
      <c r="O23" s="76"/>
      <c r="P23" s="76">
        <f>IF(COUNTA(P18:P21)=0,"",P22/COUNTA(P18:P21))</f>
        <v>30.75</v>
      </c>
      <c r="Q23" s="7"/>
      <c r="R23" s="3"/>
      <c r="S23" s="3"/>
      <c r="T23" s="3"/>
      <c r="U23" s="4" t="s">
        <v>0</v>
      </c>
    </row>
    <row r="24" spans="1:22" s="8" customFormat="1" ht="15" customHeight="1">
      <c r="A24" s="12"/>
      <c r="B24" s="14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7"/>
      <c r="R24" s="7"/>
      <c r="S24" s="7"/>
      <c r="T24" s="7"/>
    </row>
    <row r="25" spans="1:22" ht="15">
      <c r="A25" s="97" t="s">
        <v>19</v>
      </c>
      <c r="B25" s="98"/>
      <c r="C25" s="89"/>
      <c r="D25" s="89">
        <f>IF(COUNTA(D18:D21)=0,"",RANK(D23,$D$23:$P$23,0))</f>
        <v>5</v>
      </c>
      <c r="E25" s="89"/>
      <c r="F25" s="89">
        <f>IF(COUNTA(F18:F21)=0,"",RANK(F23,$D$23:$P$23,0))</f>
        <v>3</v>
      </c>
      <c r="G25" s="89"/>
      <c r="H25" s="89">
        <f>IF(COUNTA(H18:H21)=0,"",RANK(H23,$D$23:$P$23,0))</f>
        <v>6</v>
      </c>
      <c r="I25" s="89"/>
      <c r="J25" s="89">
        <f>IF(COUNTA(J18:J21)=0,"",RANK(J23,$D$23:$P$23,0))</f>
        <v>2</v>
      </c>
      <c r="K25" s="89"/>
      <c r="L25" s="89">
        <f>IF(COUNTA(L18:L21)=0,"",RANK(L23,$D$23:$P$23,0))</f>
        <v>4</v>
      </c>
      <c r="M25" s="89"/>
      <c r="N25" s="89">
        <f>IF(COUNTA(N18:N21)=0,"",RANK(N23,$D$23:$P$23,0))</f>
        <v>7</v>
      </c>
      <c r="O25" s="89"/>
      <c r="P25" s="89">
        <f>IF(COUNTA(P18:P21)=0,"",RANK(P23,$D$23:$P$23,0))</f>
        <v>1</v>
      </c>
      <c r="Q25" s="7"/>
      <c r="R25" s="3"/>
      <c r="S25" s="3" t="s">
        <v>0</v>
      </c>
      <c r="T25" s="3" t="s">
        <v>0</v>
      </c>
    </row>
    <row r="26" spans="1:22" ht="15" hidden="1" customHeight="1">
      <c r="A26" s="11"/>
      <c r="B26" s="13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7"/>
      <c r="R26" s="3"/>
      <c r="S26" s="3"/>
      <c r="T26" s="3"/>
    </row>
    <row r="27" spans="1:22" ht="15" hidden="1" customHeight="1">
      <c r="A27" s="11"/>
      <c r="B27" s="17" t="s">
        <v>4</v>
      </c>
      <c r="C27" s="84"/>
      <c r="D27" s="85">
        <v>1</v>
      </c>
      <c r="E27" s="85"/>
      <c r="F27" s="85">
        <v>2</v>
      </c>
      <c r="G27" s="85"/>
      <c r="H27" s="85">
        <v>3</v>
      </c>
      <c r="I27" s="85"/>
      <c r="J27" s="85">
        <v>4</v>
      </c>
      <c r="K27" s="85"/>
      <c r="L27" s="85">
        <v>5</v>
      </c>
      <c r="M27" s="85"/>
      <c r="N27" s="85">
        <v>6</v>
      </c>
      <c r="O27" s="85"/>
      <c r="P27" s="85">
        <v>7</v>
      </c>
      <c r="Q27" s="7"/>
      <c r="R27" s="3"/>
      <c r="S27" s="3"/>
      <c r="T27" s="3"/>
    </row>
    <row r="28" spans="1:22" ht="15" hidden="1" customHeight="1">
      <c r="A28" s="11"/>
      <c r="B28" s="17" t="s">
        <v>9</v>
      </c>
      <c r="C28" s="84"/>
      <c r="D28" s="85">
        <v>7</v>
      </c>
      <c r="E28" s="85"/>
      <c r="F28" s="85">
        <v>6</v>
      </c>
      <c r="G28" s="85"/>
      <c r="H28" s="85">
        <v>5</v>
      </c>
      <c r="I28" s="85"/>
      <c r="J28" s="85">
        <v>4</v>
      </c>
      <c r="K28" s="85"/>
      <c r="L28" s="85">
        <v>3</v>
      </c>
      <c r="M28" s="85"/>
      <c r="N28" s="85">
        <v>2</v>
      </c>
      <c r="O28" s="85"/>
      <c r="P28" s="85">
        <v>1</v>
      </c>
      <c r="Q28" s="7"/>
      <c r="R28" s="3"/>
      <c r="S28" s="3"/>
      <c r="T28" s="3"/>
    </row>
    <row r="29" spans="1:22" ht="15" hidden="1" customHeight="1">
      <c r="A29" s="11"/>
      <c r="B29" s="17" t="s">
        <v>7</v>
      </c>
      <c r="C29" s="84"/>
      <c r="D29" s="85">
        <f>COUNTIFS($D$25:$P$25,1)</f>
        <v>1</v>
      </c>
      <c r="E29" s="85"/>
      <c r="F29" s="85">
        <f>COUNTIFS($D$25:$P$25,2)</f>
        <v>1</v>
      </c>
      <c r="G29" s="85"/>
      <c r="H29" s="85">
        <f>COUNTIFS($D$25:$P$25,3)</f>
        <v>1</v>
      </c>
      <c r="I29" s="85"/>
      <c r="J29" s="85">
        <f>COUNTIFS($D$25:$P$25,4)</f>
        <v>1</v>
      </c>
      <c r="K29" s="85"/>
      <c r="L29" s="85">
        <f>COUNTIFS($D$25:$P$25,5)</f>
        <v>1</v>
      </c>
      <c r="M29" s="85"/>
      <c r="N29" s="85">
        <f>COUNTIFS($D$25:$P$25,6)</f>
        <v>1</v>
      </c>
      <c r="O29" s="85"/>
      <c r="P29" s="85">
        <f>COUNTIFS($D$25:$P$25,7)</f>
        <v>1</v>
      </c>
      <c r="Q29" s="7"/>
      <c r="R29" s="3"/>
      <c r="S29" s="3"/>
      <c r="T29" s="3"/>
    </row>
    <row r="30" spans="1:22" ht="15" hidden="1" customHeight="1">
      <c r="A30" s="11"/>
      <c r="B30" s="17" t="s">
        <v>8</v>
      </c>
      <c r="C30" s="86"/>
      <c r="D30" s="87">
        <f>IF($D$29=1,$D$28,IF($D$29=2,($D$28+$F$28)/$D$29,IF($D$29=3,($D$28+$F$28+$H$28)/$D$29,IF($D$29=4,($D$28+$F$28+$H$28+$J$28)/$D$29,IF($D$29=5,($D$28+$F$28+$H$28+$J$28+$L$28)/$D$29,IF($D$29=6,($D$28+$F$28+$H$28+$J$28+$L$28+$N$28)/$D$29,IF($D$29=7,($D$28+$F$28+$H$28+$J$28+$L$28+$N$28+$P$28)/$D$29,0)))))))</f>
        <v>7</v>
      </c>
      <c r="E30" s="87"/>
      <c r="F30" s="87">
        <f>IF($F$29=1,$F$28,IF($F$29=2,($F$28+$H$28)/$F$29,IF($F$29=3,($F$28+$H$28+$J$28)/$F$29,IF($F$29=4,($F$28+$H$28+$J$28+$L$28)/$F$29,IF($F$29=5,($F$28+$H$28+$J$28+$L$28+$N$28)/$F$29,IF($F$29=6,($F$28+$H$28+$J$28+$L$28+$N$28+$P$28)/$F$29,0))))))</f>
        <v>6</v>
      </c>
      <c r="G30" s="87"/>
      <c r="H30" s="87">
        <f>IF($H$29=1,$H$28,IF($H$29=2,($H$28+$J$28)/$H$29,IF($H$29=3,($H$28+$J$28+$L$28)/$H$29,IF($H$29=4,($H$28+$J$28+$L$28+$N$28)/$H$29,IF($H$29=5,($H$28+$J$28+$L$28+$N$28+$P$28)/$H$29,0)))))</f>
        <v>5</v>
      </c>
      <c r="I30" s="87"/>
      <c r="J30" s="87">
        <f>IF($J$29=1,$J$28,IF($J$29=2,($J$28+$L$28)/$J$29,IF($J$29=3,($J$28+$L$28+$N$28)/$J$29,IF($J$29=4,($J$28+$L$28+$N$28+$P$28)/$J$29,0))))</f>
        <v>4</v>
      </c>
      <c r="K30" s="87"/>
      <c r="L30" s="87">
        <f>IF($L$29=1,$L$28,IF($L$29=2,($L$28+$N$28)/$L$29,IF($L$29=3,($L$28+$N$28+$P$28)/$L$29,0)))</f>
        <v>3</v>
      </c>
      <c r="M30" s="87"/>
      <c r="N30" s="87">
        <f>IF($N$29=1,$N$28,IF($N$29=2,($N$28+$P$28)/$N$29,0))</f>
        <v>2</v>
      </c>
      <c r="O30" s="87"/>
      <c r="P30" s="87">
        <f>IF($P$29=1,$P$28,0)</f>
        <v>1</v>
      </c>
      <c r="Q30" s="7"/>
      <c r="R30" s="3"/>
      <c r="S30" s="3" t="s">
        <v>0</v>
      </c>
      <c r="T30" s="3"/>
    </row>
    <row r="31" spans="1:22" ht="15" customHeight="1">
      <c r="A31" s="11"/>
      <c r="B31" s="13" t="s">
        <v>3</v>
      </c>
      <c r="C31" s="88"/>
      <c r="D31" s="100">
        <f>IF(D25="","",HLOOKUP(D25,D27:P30,4))</f>
        <v>3</v>
      </c>
      <c r="E31" s="100"/>
      <c r="F31" s="100">
        <f>IF(F25="","",HLOOKUP(F25,D27:P30,4))</f>
        <v>5</v>
      </c>
      <c r="G31" s="100"/>
      <c r="H31" s="100">
        <f>IF(H25="","",HLOOKUP(H25,D27:P30,4))</f>
        <v>2</v>
      </c>
      <c r="I31" s="100"/>
      <c r="J31" s="100">
        <f>IF(J25="","",HLOOKUP(J25,D27:P30,4))</f>
        <v>6</v>
      </c>
      <c r="K31" s="100"/>
      <c r="L31" s="100">
        <f>IF(L25="","",HLOOKUP(L25,D27:P30,4))</f>
        <v>4</v>
      </c>
      <c r="M31" s="100"/>
      <c r="N31" s="100">
        <f>IF(N25="","",HLOOKUP(N25,D27:P30,4))</f>
        <v>1</v>
      </c>
      <c r="O31" s="100"/>
      <c r="P31" s="100">
        <f>IF(P25="","",HLOOKUP(P25,D27:P30,4))</f>
        <v>7</v>
      </c>
      <c r="Q31" s="7"/>
      <c r="R31" s="3"/>
      <c r="S31" s="3"/>
      <c r="T31" s="3"/>
      <c r="V31" s="4" t="s">
        <v>0</v>
      </c>
    </row>
    <row r="32" spans="1:22" ht="15">
      <c r="A32" s="11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"/>
      <c r="R32" s="3"/>
      <c r="S32" s="3"/>
      <c r="T32" s="3"/>
    </row>
    <row r="33" spans="1:22" s="68" customFormat="1" ht="15">
      <c r="A33" s="64"/>
      <c r="B33" s="65" t="s">
        <v>5</v>
      </c>
      <c r="C33" s="75" t="str">
        <f>IF(C31="","",C15+C31)</f>
        <v/>
      </c>
      <c r="D33" s="76">
        <f>IF(D31="","",D15+D31)</f>
        <v>10</v>
      </c>
      <c r="E33" s="76"/>
      <c r="F33" s="76">
        <f>IF(F31="","",F15+F31)</f>
        <v>9.5</v>
      </c>
      <c r="G33" s="76"/>
      <c r="H33" s="76">
        <f>IF(H31="","",H15+H31)</f>
        <v>3.5</v>
      </c>
      <c r="I33" s="76"/>
      <c r="J33" s="76">
        <f>IF(J31="","",J15+J31)</f>
        <v>9</v>
      </c>
      <c r="K33" s="76"/>
      <c r="L33" s="76">
        <f>IF(L31="","",L15+L31)</f>
        <v>10</v>
      </c>
      <c r="M33" s="76"/>
      <c r="N33" s="76">
        <f>IF(N31="","",N15+N31)</f>
        <v>2.5</v>
      </c>
      <c r="O33" s="76"/>
      <c r="P33" s="76">
        <f>IF(P31="","",P15+P31)</f>
        <v>11.5</v>
      </c>
      <c r="Q33" s="66"/>
      <c r="R33" s="67"/>
      <c r="S33" s="67"/>
      <c r="T33" s="67"/>
    </row>
    <row r="34" spans="1:22" ht="15">
      <c r="A34" s="93" t="s">
        <v>4</v>
      </c>
      <c r="B34" s="94"/>
      <c r="C34" s="81" t="str">
        <f>IF(C33="","",RANK(C33,C33:O33,0))</f>
        <v/>
      </c>
      <c r="D34" s="81">
        <f>IF(D33="","",RANK(D33,D33:P33,0))</f>
        <v>2</v>
      </c>
      <c r="E34" s="81"/>
      <c r="F34" s="81">
        <f>IF(F33="","",RANK(F33,D33:P33,0))</f>
        <v>4</v>
      </c>
      <c r="G34" s="81"/>
      <c r="H34" s="81">
        <f>IF(H33="","",RANK(H33,D33:P33,0))</f>
        <v>6</v>
      </c>
      <c r="I34" s="81"/>
      <c r="J34" s="81">
        <f>IF(J33="","",RANK(J33,D33:P33,0))</f>
        <v>5</v>
      </c>
      <c r="K34" s="81"/>
      <c r="L34" s="81">
        <f>IF(L33="","",RANK(L33,D33:P33,0))</f>
        <v>2</v>
      </c>
      <c r="M34" s="81"/>
      <c r="N34" s="81">
        <f>IF(N33="","",RANK(N33,D33:P33,0))</f>
        <v>7</v>
      </c>
      <c r="O34" s="81"/>
      <c r="P34" s="81">
        <f>IF(P33="","",RANK(P33,D33:P33,0))</f>
        <v>1</v>
      </c>
      <c r="Q34" s="7"/>
      <c r="R34" s="3"/>
      <c r="S34" s="3"/>
      <c r="T34" s="3"/>
      <c r="V34" s="4" t="s">
        <v>0</v>
      </c>
    </row>
    <row r="35" spans="1:22" ht="15">
      <c r="A35" s="11"/>
      <c r="B35" s="27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25"/>
      <c r="Q35" s="3"/>
      <c r="R35" s="3"/>
      <c r="S35" s="3"/>
      <c r="T35" s="3"/>
    </row>
    <row r="36" spans="1:22" s="36" customFormat="1" ht="15" customHeight="1">
      <c r="A36" s="90" t="s">
        <v>13</v>
      </c>
      <c r="B36" s="90"/>
      <c r="C36" s="43" t="s">
        <v>14</v>
      </c>
      <c r="D36" s="78"/>
      <c r="E36" s="43" t="s">
        <v>11</v>
      </c>
      <c r="F36" s="78"/>
      <c r="G36" s="43" t="s">
        <v>72</v>
      </c>
      <c r="H36" s="78"/>
      <c r="I36" s="43" t="s">
        <v>15</v>
      </c>
      <c r="J36" s="78"/>
      <c r="K36" s="43" t="s">
        <v>13</v>
      </c>
      <c r="L36" s="78"/>
      <c r="M36" s="43" t="s">
        <v>12</v>
      </c>
      <c r="N36" s="78"/>
      <c r="O36" s="43" t="s">
        <v>73</v>
      </c>
      <c r="P36" s="78"/>
      <c r="Q36" s="77"/>
    </row>
    <row r="37" spans="1:22" s="35" customFormat="1" ht="30" customHeight="1">
      <c r="A37" s="37"/>
      <c r="B37" s="38" t="s">
        <v>1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39"/>
    </row>
    <row r="38" spans="1:22" s="35" customFormat="1" ht="30" customHeight="1">
      <c r="A38" s="37"/>
      <c r="B38" s="38" t="s">
        <v>2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39"/>
    </row>
    <row r="39" spans="1:22" s="35" customFormat="1" ht="30" customHeight="1">
      <c r="A39" s="40"/>
      <c r="B39" s="38" t="s">
        <v>16</v>
      </c>
      <c r="C39" s="41"/>
      <c r="D39" s="42"/>
      <c r="E39" s="41"/>
      <c r="F39" s="42"/>
      <c r="G39" s="41"/>
      <c r="H39" s="42"/>
      <c r="I39" s="41"/>
      <c r="J39" s="42"/>
      <c r="K39" s="41"/>
      <c r="L39" s="42"/>
      <c r="M39" s="41"/>
      <c r="N39" s="42"/>
      <c r="O39" s="41"/>
      <c r="P39" s="41"/>
      <c r="Q39" s="39"/>
    </row>
    <row r="40" spans="1:22" s="35" customFormat="1" ht="30" customHeight="1">
      <c r="A40" s="40"/>
      <c r="B40" s="38" t="s">
        <v>17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39"/>
    </row>
    <row r="41" spans="1:22" ht="15" customHeight="1">
      <c r="A41" s="11"/>
      <c r="B41" s="10" t="s">
        <v>6</v>
      </c>
      <c r="C41" s="72">
        <f>SUM(C37:C40)</f>
        <v>0</v>
      </c>
      <c r="D41" s="74">
        <f>SUM(D37:D40)</f>
        <v>0</v>
      </c>
      <c r="E41" s="74"/>
      <c r="F41" s="74">
        <f>SUM(F37:F40)</f>
        <v>0</v>
      </c>
      <c r="G41" s="74"/>
      <c r="H41" s="74">
        <f>SUM(H37:H40)</f>
        <v>0</v>
      </c>
      <c r="I41" s="74"/>
      <c r="J41" s="74">
        <f>SUM(J37:J40)</f>
        <v>0</v>
      </c>
      <c r="K41" s="74"/>
      <c r="L41" s="74">
        <f>SUM(L37:L40)</f>
        <v>0</v>
      </c>
      <c r="M41" s="74"/>
      <c r="N41" s="74">
        <f>SUM(N37:N40)</f>
        <v>0</v>
      </c>
      <c r="O41" s="74"/>
      <c r="P41" s="74">
        <f>SUM(P37:P40)</f>
        <v>0</v>
      </c>
      <c r="Q41" s="7"/>
      <c r="R41" s="3"/>
      <c r="S41" s="3"/>
      <c r="T41" s="3"/>
    </row>
    <row r="42" spans="1:22" ht="15" customHeight="1">
      <c r="A42" s="11"/>
      <c r="B42" s="13" t="s">
        <v>10</v>
      </c>
      <c r="C42" s="75" t="str">
        <f>IF(COUNTA(C37:C40)=0,"",C41/COUNTA(C37:C40))</f>
        <v/>
      </c>
      <c r="D42" s="76" t="str">
        <f>IF(COUNTA(D37:D40)=0,"",D41/COUNTA(D37:D40))</f>
        <v/>
      </c>
      <c r="E42" s="76"/>
      <c r="F42" s="76" t="str">
        <f>IF(COUNTA(F37:F40)=0,"",F41/COUNTA(F37:F40))</f>
        <v/>
      </c>
      <c r="G42" s="76"/>
      <c r="H42" s="76" t="str">
        <f>IF(COUNTA(H37:H40)=0,"",H41/COUNTA(H37:H40))</f>
        <v/>
      </c>
      <c r="I42" s="76"/>
      <c r="J42" s="76" t="str">
        <f>IF(COUNTA(J37:J40)=0,"",J41/COUNTA(J37:J40))</f>
        <v/>
      </c>
      <c r="K42" s="76"/>
      <c r="L42" s="76" t="str">
        <f>IF(COUNTA(L37:L40)=0,"",L41/COUNTA(L37:L40))</f>
        <v/>
      </c>
      <c r="M42" s="76"/>
      <c r="N42" s="76" t="str">
        <f>IF(COUNTA(N37:N40)=0,"",N41/COUNTA(N37:N40))</f>
        <v/>
      </c>
      <c r="O42" s="76"/>
      <c r="P42" s="76" t="str">
        <f>IF(COUNTA(P37:P40)=0,"",P41/COUNTA(P37:P40))</f>
        <v/>
      </c>
      <c r="Q42" s="7"/>
      <c r="R42" s="3"/>
      <c r="S42" s="3"/>
      <c r="T42" s="3"/>
      <c r="U42" s="4" t="s">
        <v>0</v>
      </c>
    </row>
    <row r="43" spans="1:22" s="8" customFormat="1" ht="15" customHeight="1">
      <c r="A43" s="12"/>
      <c r="B43" s="14"/>
      <c r="C43" s="34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7"/>
      <c r="R43" s="7"/>
      <c r="S43" s="7"/>
      <c r="T43" s="7"/>
    </row>
    <row r="44" spans="1:22" ht="15">
      <c r="A44" s="91" t="s">
        <v>19</v>
      </c>
      <c r="B44" s="92"/>
      <c r="C44" s="71"/>
      <c r="D44" s="71" t="str">
        <f>IF(COUNTA(D37:D40)=0,"",RANK(D42,$D$42:$P$42,0))</f>
        <v/>
      </c>
      <c r="E44" s="71"/>
      <c r="F44" s="71" t="str">
        <f>IF(COUNTA(F37:F40)=0,"",RANK(F42,$D$42:$P$42,0))</f>
        <v/>
      </c>
      <c r="G44" s="71"/>
      <c r="H44" s="71" t="str">
        <f>IF(COUNTA(H37:H40)=0,"",RANK(H42,$D$42:$P$42,0))</f>
        <v/>
      </c>
      <c r="I44" s="71"/>
      <c r="J44" s="71" t="str">
        <f>IF(COUNTA(J37:J40)=0,"",RANK(J42,$D$42:$P$42,0))</f>
        <v/>
      </c>
      <c r="K44" s="71"/>
      <c r="L44" s="71" t="str">
        <f>IF(COUNTA(L37:L40)=0,"",RANK(L42,$D$42:$P$42,0))</f>
        <v/>
      </c>
      <c r="M44" s="71"/>
      <c r="N44" s="71" t="str">
        <f>IF(COUNTA(N37:N40)=0,"",RANK(N42,$D$42:$P$42,0))</f>
        <v/>
      </c>
      <c r="O44" s="71"/>
      <c r="P44" s="71" t="str">
        <f>IF(COUNTA(P37:P40)=0,"",RANK(P42,$D$42:$P$42,0))</f>
        <v/>
      </c>
      <c r="Q44" s="7"/>
      <c r="R44" s="3"/>
      <c r="S44" s="3" t="s">
        <v>0</v>
      </c>
      <c r="T44" s="3" t="s">
        <v>0</v>
      </c>
    </row>
    <row r="45" spans="1:22" ht="15" hidden="1" customHeight="1">
      <c r="A45" s="11"/>
      <c r="B45" s="13"/>
      <c r="C45" s="82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7"/>
      <c r="R45" s="3"/>
      <c r="S45" s="3"/>
      <c r="T45" s="3"/>
    </row>
    <row r="46" spans="1:22" ht="15" hidden="1" customHeight="1">
      <c r="A46" s="11"/>
      <c r="B46" s="17" t="s">
        <v>4</v>
      </c>
      <c r="C46" s="84"/>
      <c r="D46" s="85">
        <v>1</v>
      </c>
      <c r="E46" s="85"/>
      <c r="F46" s="85">
        <v>2</v>
      </c>
      <c r="G46" s="85"/>
      <c r="H46" s="85">
        <v>3</v>
      </c>
      <c r="I46" s="85"/>
      <c r="J46" s="85">
        <v>4</v>
      </c>
      <c r="K46" s="85"/>
      <c r="L46" s="85">
        <v>5</v>
      </c>
      <c r="M46" s="85"/>
      <c r="N46" s="85">
        <v>6</v>
      </c>
      <c r="O46" s="85"/>
      <c r="P46" s="85">
        <v>7</v>
      </c>
      <c r="Q46" s="7"/>
      <c r="R46" s="3"/>
      <c r="S46" s="3"/>
      <c r="T46" s="3"/>
    </row>
    <row r="47" spans="1:22" ht="15" hidden="1" customHeight="1">
      <c r="A47" s="11"/>
      <c r="B47" s="17" t="s">
        <v>9</v>
      </c>
      <c r="C47" s="84"/>
      <c r="D47" s="85">
        <v>7</v>
      </c>
      <c r="E47" s="85"/>
      <c r="F47" s="85">
        <v>6</v>
      </c>
      <c r="G47" s="85"/>
      <c r="H47" s="85">
        <v>5</v>
      </c>
      <c r="I47" s="85"/>
      <c r="J47" s="85">
        <v>4</v>
      </c>
      <c r="K47" s="85"/>
      <c r="L47" s="85">
        <v>3</v>
      </c>
      <c r="M47" s="85"/>
      <c r="N47" s="85">
        <v>2</v>
      </c>
      <c r="O47" s="85"/>
      <c r="P47" s="85">
        <v>1</v>
      </c>
      <c r="Q47" s="7"/>
      <c r="R47" s="3"/>
      <c r="S47" s="3"/>
      <c r="T47" s="3"/>
    </row>
    <row r="48" spans="1:22" ht="15" hidden="1" customHeight="1">
      <c r="A48" s="11"/>
      <c r="B48" s="17" t="s">
        <v>7</v>
      </c>
      <c r="C48" s="84"/>
      <c r="D48" s="85">
        <f>COUNTIFS($D$44:$P$44,1)</f>
        <v>0</v>
      </c>
      <c r="E48" s="85"/>
      <c r="F48" s="85">
        <f>COUNTIFS($D$44:$P$44,2)</f>
        <v>0</v>
      </c>
      <c r="G48" s="85"/>
      <c r="H48" s="85">
        <f>COUNTIFS($D$44:$P$44,3)</f>
        <v>0</v>
      </c>
      <c r="I48" s="85"/>
      <c r="J48" s="85">
        <f>COUNTIFS($D$44:$P$44,4)</f>
        <v>0</v>
      </c>
      <c r="K48" s="85"/>
      <c r="L48" s="85">
        <f>COUNTIFS($D$44:$P$44,5)</f>
        <v>0</v>
      </c>
      <c r="M48" s="85"/>
      <c r="N48" s="85">
        <f>COUNTIFS($D$44:$P$44,6)</f>
        <v>0</v>
      </c>
      <c r="O48" s="85"/>
      <c r="P48" s="85">
        <f>COUNTIFS($D$44:$P$44,7)</f>
        <v>0</v>
      </c>
      <c r="Q48" s="7"/>
      <c r="R48" s="3"/>
      <c r="S48" s="3"/>
      <c r="T48" s="3"/>
    </row>
    <row r="49" spans="1:22" ht="15" hidden="1" customHeight="1">
      <c r="A49" s="11"/>
      <c r="B49" s="17" t="s">
        <v>8</v>
      </c>
      <c r="C49" s="86"/>
      <c r="D49" s="87">
        <f>IF($D$48=1,$D$47,IF($D$48=2,($D$47+$F$47)/$D$48,IF($D$48=3,($D$47+$F$47+$H$47)/$D$48,IF($D$48=4,($D$47+$F$47+$H$47+$J$47)/$D$48,IF($D$48=5,($D$47+$F$47+$H$47+$J$47+$L$47)/$D$48,IF($D$48=6,($D$47+$F$47+$H$47+$J$47+$L$47+$N$47)/$D$48,IF($D$48=7,($D$47+$F$47+$H$47+$J$47+$L$47+$N$47+$P$47)/$D$48,0)))))))</f>
        <v>0</v>
      </c>
      <c r="E49" s="87"/>
      <c r="F49" s="87">
        <f>IF($F$48=1,$F$47,IF($F$48=2,($F$47+$H$47)/$F$48,IF($F$48=3,($F$47+$H$47+$J$47)/$F$48,IF($F$48=4,($F$47+$H$47+$J$47+$L$47)/$F$48,IF($F$48=5,($F$47+$H$47+$J$47+$L$47+$N$47)/$F$48,IF($F$48=6,($F$47+$H$47+$J$47+$L$47+$N$47+$P$47)/$F$48,0))))))</f>
        <v>0</v>
      </c>
      <c r="G49" s="87"/>
      <c r="H49" s="87">
        <f>IF($H$48=1,$H$47,IF($H$48=2,($H$47+$J$47)/$H$48,IF($H$48=3,($H$47+$J$47+$L$47)/$H$48,IF($H$48=4,($H$47+$J$47+$L$47+$N$47)/$H$48,IF($H$48=5,($H$47+$J$47+$L$47+$N$47+$P$47)/$H$48,0)))))</f>
        <v>0</v>
      </c>
      <c r="I49" s="87"/>
      <c r="J49" s="87">
        <f>IF($J$48=1,$J$47,IF($J$48=2,($J$47+$L$47)/$J$48,IF($J$48=3,($J$47+$L$47+$N$47)/$J$48,IF($J$48=4,($J$47+$L$47+$N$47+$P$47)/$J$48,0))))</f>
        <v>0</v>
      </c>
      <c r="K49" s="87"/>
      <c r="L49" s="87">
        <f>IF($L$48=1,$L$47,IF($L$48=2,($L$47+$N$47)/$L$48,IF($L$48=3,($L$47+$N$47+$P$47)/$L$48,0)))</f>
        <v>0</v>
      </c>
      <c r="M49" s="87"/>
      <c r="N49" s="87">
        <f>IF($N$48=1,$N$47,IF($N$48=2,($N$47+$P$47)/$N$48,0))</f>
        <v>0</v>
      </c>
      <c r="O49" s="87"/>
      <c r="P49" s="87">
        <f>IF($P$48=1,$P$47,0)</f>
        <v>0</v>
      </c>
      <c r="Q49" s="7"/>
      <c r="R49" s="3"/>
      <c r="S49" s="3" t="s">
        <v>0</v>
      </c>
      <c r="T49" s="3"/>
    </row>
    <row r="50" spans="1:22" ht="15" customHeight="1">
      <c r="A50" s="11"/>
      <c r="B50" s="13" t="s">
        <v>3</v>
      </c>
      <c r="C50" s="88"/>
      <c r="D50" s="100" t="str">
        <f>IF(D44="","",HLOOKUP(D44,D46:P49,4))</f>
        <v/>
      </c>
      <c r="E50" s="100"/>
      <c r="F50" s="100" t="str">
        <f>IF(F44="","",HLOOKUP(F44,D46:P49,4))</f>
        <v/>
      </c>
      <c r="G50" s="100"/>
      <c r="H50" s="100" t="str">
        <f>IF(H44="","",HLOOKUP(H44,D46:P49,4))</f>
        <v/>
      </c>
      <c r="I50" s="100"/>
      <c r="J50" s="100" t="str">
        <f>IF(J44="","",HLOOKUP(J44,D46:P49,4))</f>
        <v/>
      </c>
      <c r="K50" s="100"/>
      <c r="L50" s="100" t="str">
        <f>IF(L44="","",HLOOKUP(L44,D46:P49,4))</f>
        <v/>
      </c>
      <c r="M50" s="100"/>
      <c r="N50" s="100" t="str">
        <f>IF(N44="","",HLOOKUP(N44,D46:P49,4))</f>
        <v/>
      </c>
      <c r="O50" s="100"/>
      <c r="P50" s="100" t="str">
        <f>IF(P44="","",HLOOKUP(P44,D46:P49,4))</f>
        <v/>
      </c>
      <c r="Q50" s="7"/>
      <c r="R50" s="3"/>
      <c r="S50" s="3"/>
      <c r="T50" s="3"/>
      <c r="V50" s="4" t="s">
        <v>0</v>
      </c>
    </row>
    <row r="51" spans="1:22" ht="15">
      <c r="A51" s="11"/>
      <c r="B51" s="2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"/>
      <c r="R51" s="3"/>
      <c r="S51" s="3"/>
      <c r="T51" s="3"/>
    </row>
    <row r="52" spans="1:22" ht="15">
      <c r="A52" s="11"/>
      <c r="B52" s="10" t="s">
        <v>5</v>
      </c>
      <c r="C52" s="79" t="str">
        <f>IF(C50="","",C33+C50)</f>
        <v/>
      </c>
      <c r="D52" s="80" t="str">
        <f>IF(D50="","",D33+D50)</f>
        <v/>
      </c>
      <c r="E52" s="80"/>
      <c r="F52" s="80" t="str">
        <f>IF(F50="","",F33+F50)</f>
        <v/>
      </c>
      <c r="G52" s="80"/>
      <c r="H52" s="80" t="str">
        <f>IF(H50="","",H33+H50)</f>
        <v/>
      </c>
      <c r="I52" s="80"/>
      <c r="J52" s="80" t="str">
        <f>IF(J50="","",J33+J50)</f>
        <v/>
      </c>
      <c r="K52" s="80"/>
      <c r="L52" s="80" t="str">
        <f>IF(L50="","",L33+L50)</f>
        <v/>
      </c>
      <c r="M52" s="80"/>
      <c r="N52" s="80" t="str">
        <f>IF(N50="","",N33+N50)</f>
        <v/>
      </c>
      <c r="O52" s="80"/>
      <c r="P52" s="80" t="str">
        <f>IF(P50="","",P33+P50)</f>
        <v/>
      </c>
      <c r="Q52" s="7"/>
      <c r="R52" s="3"/>
      <c r="S52" s="3"/>
      <c r="T52" s="3"/>
    </row>
    <row r="53" spans="1:22" ht="15">
      <c r="A53" s="93" t="s">
        <v>4</v>
      </c>
      <c r="B53" s="94"/>
      <c r="C53" s="81" t="str">
        <f>IF(C52="","",RANK(C52,C52:O52,0))</f>
        <v/>
      </c>
      <c r="D53" s="81" t="str">
        <f>IF(D52="","",RANK(D52,D52:P52,0))</f>
        <v/>
      </c>
      <c r="E53" s="81"/>
      <c r="F53" s="81" t="str">
        <f>IF(F52="","",RANK(F52,D52:P52,0))</f>
        <v/>
      </c>
      <c r="G53" s="81"/>
      <c r="H53" s="81" t="str">
        <f>IF(H52="","",RANK(H52,D52:P52,0))</f>
        <v/>
      </c>
      <c r="I53" s="81"/>
      <c r="J53" s="81" t="str">
        <f>IF(J52="","",RANK(J52,D52:P52,0))</f>
        <v/>
      </c>
      <c r="K53" s="81"/>
      <c r="L53" s="81" t="str">
        <f>IF(L52="","",RANK(L52,D52:P52,0))</f>
        <v/>
      </c>
      <c r="M53" s="81"/>
      <c r="N53" s="81" t="str">
        <f>IF(N52="","",RANK(N52,D52:P52,0))</f>
        <v/>
      </c>
      <c r="O53" s="81"/>
      <c r="P53" s="81" t="str">
        <f>IF(P52="","",RANK(P52,D52:P52,0))</f>
        <v/>
      </c>
      <c r="Q53" s="7"/>
      <c r="R53" s="3"/>
      <c r="S53" s="3"/>
      <c r="T53" s="3"/>
      <c r="V53" s="4" t="s">
        <v>0</v>
      </c>
    </row>
    <row r="54" spans="1:22" ht="15">
      <c r="A54" s="11"/>
      <c r="B54" s="27"/>
      <c r="C54" s="24">
        <f t="shared" ref="C54" si="0">C73</f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5"/>
      <c r="Q54" s="3"/>
      <c r="R54" s="3"/>
      <c r="S54" s="3"/>
      <c r="T54" s="3"/>
    </row>
    <row r="55" spans="1:22" s="36" customFormat="1" ht="15" customHeight="1">
      <c r="A55" s="96" t="s">
        <v>18</v>
      </c>
      <c r="B55" s="96"/>
      <c r="C55" s="43" t="s">
        <v>14</v>
      </c>
      <c r="D55" s="78"/>
      <c r="E55" s="43" t="s">
        <v>11</v>
      </c>
      <c r="F55" s="78"/>
      <c r="G55" s="43" t="s">
        <v>72</v>
      </c>
      <c r="H55" s="78"/>
      <c r="I55" s="43" t="s">
        <v>15</v>
      </c>
      <c r="J55" s="78"/>
      <c r="K55" s="43" t="s">
        <v>13</v>
      </c>
      <c r="L55" s="78"/>
      <c r="M55" s="43" t="s">
        <v>12</v>
      </c>
      <c r="N55" s="78"/>
      <c r="O55" s="43" t="s">
        <v>73</v>
      </c>
      <c r="P55" s="78"/>
      <c r="Q55" s="77"/>
    </row>
    <row r="56" spans="1:22" s="35" customFormat="1" ht="30" customHeight="1">
      <c r="A56" s="37"/>
      <c r="B56" s="38" t="s">
        <v>1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39"/>
    </row>
    <row r="57" spans="1:22" s="35" customFormat="1" ht="30" customHeight="1">
      <c r="A57" s="37"/>
      <c r="B57" s="38" t="s">
        <v>2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39"/>
    </row>
    <row r="58" spans="1:22" s="35" customFormat="1" ht="30" customHeight="1">
      <c r="A58" s="40"/>
      <c r="B58" s="38" t="s">
        <v>16</v>
      </c>
      <c r="C58" s="41"/>
      <c r="D58" s="42"/>
      <c r="E58" s="41"/>
      <c r="F58" s="42"/>
      <c r="G58" s="41"/>
      <c r="H58" s="42"/>
      <c r="I58" s="41"/>
      <c r="J58" s="42"/>
      <c r="K58" s="41"/>
      <c r="L58" s="42"/>
      <c r="M58" s="41"/>
      <c r="N58" s="42"/>
      <c r="O58" s="41"/>
      <c r="P58" s="41"/>
      <c r="Q58" s="39"/>
    </row>
    <row r="59" spans="1:22" s="35" customFormat="1" ht="30" customHeight="1">
      <c r="A59" s="40"/>
      <c r="B59" s="38" t="s">
        <v>17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39"/>
    </row>
    <row r="60" spans="1:22" ht="15" customHeight="1">
      <c r="A60" s="11"/>
      <c r="B60" s="10" t="s">
        <v>6</v>
      </c>
      <c r="C60" s="72">
        <f>SUM(C56:C59)</f>
        <v>0</v>
      </c>
      <c r="D60" s="74">
        <f>SUM(D56:D59)</f>
        <v>0</v>
      </c>
      <c r="E60" s="74"/>
      <c r="F60" s="74">
        <f>SUM(F56:F59)</f>
        <v>0</v>
      </c>
      <c r="G60" s="74"/>
      <c r="H60" s="74">
        <f>SUM(H56:H59)</f>
        <v>0</v>
      </c>
      <c r="I60" s="74"/>
      <c r="J60" s="74">
        <f>SUM(J56:J59)</f>
        <v>0</v>
      </c>
      <c r="K60" s="74"/>
      <c r="L60" s="74">
        <f>SUM(L56:L59)</f>
        <v>0</v>
      </c>
      <c r="M60" s="74"/>
      <c r="N60" s="74">
        <f>SUM(N56:N59)</f>
        <v>0</v>
      </c>
      <c r="O60" s="74"/>
      <c r="P60" s="74">
        <f>SUM(P56:P59)</f>
        <v>0</v>
      </c>
      <c r="Q60" s="7"/>
      <c r="R60" s="3"/>
      <c r="S60" s="3"/>
      <c r="T60" s="3"/>
    </row>
    <row r="61" spans="1:22" ht="15" customHeight="1">
      <c r="A61" s="11"/>
      <c r="B61" s="13" t="s">
        <v>10</v>
      </c>
      <c r="C61" s="75" t="str">
        <f>IF(COUNTA(C56:C59)=0,"",C60/COUNTA(C56:C59))</f>
        <v/>
      </c>
      <c r="D61" s="76" t="str">
        <f>IF(COUNTA(D56:D59)=0,"",D60/COUNTA(D56:D59))</f>
        <v/>
      </c>
      <c r="E61" s="76"/>
      <c r="F61" s="76" t="str">
        <f>IF(COUNTA(F56:F59)=0,"",F60/COUNTA(F56:F59))</f>
        <v/>
      </c>
      <c r="G61" s="76"/>
      <c r="H61" s="76" t="str">
        <f>IF(COUNTA(H56:H59)=0,"",H60/COUNTA(H56:H59))</f>
        <v/>
      </c>
      <c r="I61" s="76"/>
      <c r="J61" s="76" t="str">
        <f>IF(COUNTA(J56:J59)=0,"",J60/COUNTA(J56:J59))</f>
        <v/>
      </c>
      <c r="K61" s="76"/>
      <c r="L61" s="76" t="str">
        <f>IF(COUNTA(L56:L59)=0,"",L60/COUNTA(L56:L59))</f>
        <v/>
      </c>
      <c r="M61" s="76"/>
      <c r="N61" s="76" t="str">
        <f>IF(COUNTA(N56:N59)=0,"",N60/COUNTA(N56:N59))</f>
        <v/>
      </c>
      <c r="O61" s="76"/>
      <c r="P61" s="76" t="str">
        <f>IF(COUNTA(P56:P59)=0,"",P60/COUNTA(P56:P59))</f>
        <v/>
      </c>
      <c r="Q61" s="7"/>
      <c r="R61" s="3"/>
      <c r="S61" s="3"/>
      <c r="T61" s="3"/>
      <c r="U61" s="4" t="s">
        <v>0</v>
      </c>
    </row>
    <row r="62" spans="1:22" s="8" customFormat="1" ht="15" customHeight="1">
      <c r="A62" s="12"/>
      <c r="B62" s="14"/>
      <c r="C62" s="34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7"/>
      <c r="R62" s="7"/>
      <c r="S62" s="7"/>
      <c r="T62" s="7"/>
    </row>
    <row r="63" spans="1:22" ht="15">
      <c r="A63" s="91" t="s">
        <v>19</v>
      </c>
      <c r="B63" s="92"/>
      <c r="C63" s="71"/>
      <c r="D63" s="71" t="str">
        <f>IF(COUNTA(D56:D59)=0,"",RANK(D61,$D$61:$P$61,0))</f>
        <v/>
      </c>
      <c r="E63" s="71"/>
      <c r="F63" s="71" t="str">
        <f>IF(COUNTA(F56:F59)=0,"",RANK(F61,$D$61:$P$61,0))</f>
        <v/>
      </c>
      <c r="G63" s="71"/>
      <c r="H63" s="71" t="str">
        <f>IF(COUNTA(H56:H59)=0,"",RANK(H61,$D$61:$P$61,0))</f>
        <v/>
      </c>
      <c r="I63" s="71"/>
      <c r="J63" s="71" t="str">
        <f>IF(COUNTA(J56:J59)=0,"",RANK(J61,$D$61:$P$61,0))</f>
        <v/>
      </c>
      <c r="K63" s="71"/>
      <c r="L63" s="71" t="str">
        <f>IF(COUNTA(L56:L59)=0,"",RANK(L61,$D$61:$P$61,0))</f>
        <v/>
      </c>
      <c r="M63" s="71"/>
      <c r="N63" s="71" t="str">
        <f>IF(COUNTA(N56:N59)=0,"",RANK(N61,$D$61:$P$61,0))</f>
        <v/>
      </c>
      <c r="O63" s="71"/>
      <c r="P63" s="71" t="str">
        <f>IF(COUNTA(P56:P59)=0,"",RANK(P61,$D$61:$P$61,0))</f>
        <v/>
      </c>
      <c r="Q63" s="7"/>
      <c r="R63" s="3"/>
      <c r="S63" s="3" t="s">
        <v>0</v>
      </c>
      <c r="T63" s="3" t="s">
        <v>0</v>
      </c>
    </row>
    <row r="64" spans="1:22" ht="15" hidden="1" customHeight="1">
      <c r="A64" s="11"/>
      <c r="B64" s="13"/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7"/>
      <c r="R64" s="3"/>
      <c r="S64" s="3"/>
      <c r="T64" s="3"/>
    </row>
    <row r="65" spans="1:22" ht="15" hidden="1" customHeight="1">
      <c r="A65" s="11"/>
      <c r="B65" s="17" t="s">
        <v>4</v>
      </c>
      <c r="C65" s="84"/>
      <c r="D65" s="85">
        <v>1</v>
      </c>
      <c r="E65" s="85"/>
      <c r="F65" s="85">
        <v>2</v>
      </c>
      <c r="G65" s="85"/>
      <c r="H65" s="85">
        <v>3</v>
      </c>
      <c r="I65" s="85"/>
      <c r="J65" s="85">
        <v>4</v>
      </c>
      <c r="K65" s="85"/>
      <c r="L65" s="85">
        <v>5</v>
      </c>
      <c r="M65" s="85"/>
      <c r="N65" s="85">
        <v>6</v>
      </c>
      <c r="O65" s="85"/>
      <c r="P65" s="85">
        <v>7</v>
      </c>
      <c r="Q65" s="7"/>
      <c r="R65" s="3"/>
      <c r="S65" s="3"/>
      <c r="T65" s="3"/>
    </row>
    <row r="66" spans="1:22" ht="15" hidden="1" customHeight="1">
      <c r="A66" s="11"/>
      <c r="B66" s="17" t="s">
        <v>9</v>
      </c>
      <c r="C66" s="84"/>
      <c r="D66" s="85">
        <v>7</v>
      </c>
      <c r="E66" s="85"/>
      <c r="F66" s="85">
        <v>6</v>
      </c>
      <c r="G66" s="85"/>
      <c r="H66" s="85">
        <v>5</v>
      </c>
      <c r="I66" s="85"/>
      <c r="J66" s="85">
        <v>4</v>
      </c>
      <c r="K66" s="85"/>
      <c r="L66" s="85">
        <v>3</v>
      </c>
      <c r="M66" s="85"/>
      <c r="N66" s="85">
        <v>2</v>
      </c>
      <c r="O66" s="85"/>
      <c r="P66" s="85">
        <v>1</v>
      </c>
      <c r="Q66" s="7"/>
      <c r="R66" s="3"/>
      <c r="S66" s="3"/>
      <c r="T66" s="3"/>
    </row>
    <row r="67" spans="1:22" ht="15" hidden="1" customHeight="1">
      <c r="A67" s="11"/>
      <c r="B67" s="17" t="s">
        <v>7</v>
      </c>
      <c r="C67" s="84"/>
      <c r="D67" s="85">
        <f>COUNTIFS($D$63:$P$63,1)</f>
        <v>0</v>
      </c>
      <c r="E67" s="85"/>
      <c r="F67" s="85">
        <f>COUNTIFS($D$63:$P$63,2)</f>
        <v>0</v>
      </c>
      <c r="G67" s="85"/>
      <c r="H67" s="85">
        <f>COUNTIFS($D$63:$P$63,3)</f>
        <v>0</v>
      </c>
      <c r="I67" s="85"/>
      <c r="J67" s="85">
        <f>COUNTIFS($D$63:$P$63,4)</f>
        <v>0</v>
      </c>
      <c r="K67" s="85"/>
      <c r="L67" s="85">
        <f>COUNTIFS($D$63:$P$63,5)</f>
        <v>0</v>
      </c>
      <c r="M67" s="85"/>
      <c r="N67" s="85">
        <f>COUNTIFS($D$63:$P$63,6)</f>
        <v>0</v>
      </c>
      <c r="O67" s="85"/>
      <c r="P67" s="85">
        <f>COUNTIFS($D$63:$P$63,7)</f>
        <v>0</v>
      </c>
      <c r="Q67" s="7"/>
      <c r="R67" s="3"/>
      <c r="S67" s="3"/>
      <c r="T67" s="3"/>
    </row>
    <row r="68" spans="1:22" ht="15" hidden="1" customHeight="1">
      <c r="A68" s="11"/>
      <c r="B68" s="17" t="s">
        <v>8</v>
      </c>
      <c r="C68" s="86"/>
      <c r="D68" s="87">
        <f>IF($D$67=1,$D$66,IF($D$67=2,($D$66+$F$66)/$D$67,IF($D$67=3,($D$66+$F$66+$H$66)/$D$67,IF($D$67=4,($D$66+$F$66+$H$66+$J$66)/$D$67,IF($D$67=5,($D$66+$F$66+$H$66+$J$66+$L$66)/$D$67,IF($D$67=6,($D$66+$F$66+$H$66+$J$66+$L$66+$N$66)/$D$67,IF($D$67=7,($D$66+$F$66+$H$66+$J$66+$L$66+$N$66+$P$66)/$D$67,0)))))))</f>
        <v>0</v>
      </c>
      <c r="E68" s="87"/>
      <c r="F68" s="87">
        <f>IF($F$67=1,$F$66,IF($F$67=2,($F$66+$H$66)/$F$67,IF($F$67=3,($F$66+$H$66+$J$66)/$F$67,IF($F$67=4,($F$66+$H$66+$J$66+$L$66)/$F$67,IF($F$67=5,($F$66+$H$66+$J$66+$L$66+$N$66)/$F$67,IF($F$67=6,($F$66+$H$66+$J$66+$L$66+$N$66+$P$66)/$F$67,0))))))</f>
        <v>0</v>
      </c>
      <c r="G68" s="87"/>
      <c r="H68" s="87">
        <f>IF($H$67=1,$H$66,IF($H$67=2,($H$66+$J$66)/$H$67,IF($H$67=3,($H$66+$J$66+$L$66)/$H$67,IF($H$67=4,($H$66+$J$66+$L$66+$N$66)/$H$67,IF($H$67=5,($H$66+$J$66+$L$66+$N$66+$P$66)/$H$67,0)))))</f>
        <v>0</v>
      </c>
      <c r="I68" s="87"/>
      <c r="J68" s="87">
        <f>IF($J$67=1,$J$66,IF($J$67=2,($J$66+$L$66)/$J$67,IF($J$67=3,($J$66+$L$66+$N$66)/$J$67,IF($J$67=4,($J$66+$L$66+$N$66+$P$66)/$J$67,0))))</f>
        <v>0</v>
      </c>
      <c r="K68" s="87"/>
      <c r="L68" s="87">
        <f>IF($L$67=1,$L$66,IF($L$67=2,($L$66+$N$66)/$L$67,IF($L$67=3,($L$66+$N$66+$P$66)/$L$67,0)))</f>
        <v>0</v>
      </c>
      <c r="M68" s="87"/>
      <c r="N68" s="87">
        <f>IF($N$67=1,$N$66,IF($N$67=2,($N$66+$P$66)/$N$67,0))</f>
        <v>0</v>
      </c>
      <c r="O68" s="87"/>
      <c r="P68" s="87">
        <f>IF($P$67=1,$P$66,0)</f>
        <v>0</v>
      </c>
      <c r="Q68" s="7"/>
      <c r="R68" s="3"/>
      <c r="S68" s="3" t="s">
        <v>0</v>
      </c>
      <c r="T68" s="3"/>
    </row>
    <row r="69" spans="1:22" ht="15" customHeight="1">
      <c r="A69" s="11"/>
      <c r="B69" s="13" t="s">
        <v>3</v>
      </c>
      <c r="C69" s="88"/>
      <c r="D69" s="100" t="str">
        <f>IF(D63="","",HLOOKUP(D63,D65:P68,4))</f>
        <v/>
      </c>
      <c r="E69" s="100"/>
      <c r="F69" s="100" t="str">
        <f>IF(F63="","",HLOOKUP(F63,D65:P68,4))</f>
        <v/>
      </c>
      <c r="G69" s="100"/>
      <c r="H69" s="100" t="str">
        <f>IF(H63="","",HLOOKUP(H63,D65:P68,4))</f>
        <v/>
      </c>
      <c r="I69" s="100"/>
      <c r="J69" s="100" t="str">
        <f>IF(J63="","",HLOOKUP(J63,D65:P68,4))</f>
        <v/>
      </c>
      <c r="K69" s="100"/>
      <c r="L69" s="100" t="str">
        <f>IF(L63="","",HLOOKUP(L63,D65:P68,4))</f>
        <v/>
      </c>
      <c r="M69" s="100"/>
      <c r="N69" s="100" t="str">
        <f>IF(N63="","",HLOOKUP(N63,D65:P68,4))</f>
        <v/>
      </c>
      <c r="O69" s="100"/>
      <c r="P69" s="100" t="str">
        <f>IF(P63="","",HLOOKUP(P63,D65:P68,4))</f>
        <v/>
      </c>
      <c r="Q69" s="7"/>
      <c r="R69" s="3"/>
      <c r="S69" s="3"/>
      <c r="T69" s="3"/>
      <c r="V69" s="4" t="s">
        <v>0</v>
      </c>
    </row>
    <row r="70" spans="1:22" ht="15">
      <c r="A70" s="11"/>
      <c r="B70" s="27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"/>
      <c r="R70" s="3"/>
      <c r="S70" s="3"/>
      <c r="T70" s="3"/>
    </row>
    <row r="71" spans="1:22" ht="15">
      <c r="A71" s="11"/>
      <c r="B71" s="10" t="s">
        <v>5</v>
      </c>
      <c r="C71" s="79" t="str">
        <f>IF(C69="","",C52+C69)</f>
        <v/>
      </c>
      <c r="D71" s="80" t="str">
        <f>IF(D69="","",D52+D69)</f>
        <v/>
      </c>
      <c r="E71" s="80"/>
      <c r="F71" s="80" t="str">
        <f>IF(F69="","",F52+F69)</f>
        <v/>
      </c>
      <c r="G71" s="80"/>
      <c r="H71" s="80" t="str">
        <f>IF(H69="","",H52+H69)</f>
        <v/>
      </c>
      <c r="I71" s="80"/>
      <c r="J71" s="80" t="str">
        <f>IF(J69="","",J52+J69)</f>
        <v/>
      </c>
      <c r="K71" s="80"/>
      <c r="L71" s="80" t="str">
        <f>IF(L69="","",L52+L69)</f>
        <v/>
      </c>
      <c r="M71" s="80"/>
      <c r="N71" s="80" t="str">
        <f>IF(N69="","",N52+N69)</f>
        <v/>
      </c>
      <c r="O71" s="80"/>
      <c r="P71" s="80" t="str">
        <f>IF(P69="","",P52+P69)</f>
        <v/>
      </c>
      <c r="Q71" s="7"/>
      <c r="R71" s="3"/>
      <c r="S71" s="3"/>
      <c r="T71" s="3"/>
    </row>
    <row r="72" spans="1:22" ht="15">
      <c r="A72" s="93" t="s">
        <v>4</v>
      </c>
      <c r="B72" s="94"/>
      <c r="C72" s="81" t="str">
        <f>IF(C71="","",RANK(C71,C71:O71,0))</f>
        <v/>
      </c>
      <c r="D72" s="81" t="str">
        <f>IF(D71="","",RANK(D71,D71:P71,0))</f>
        <v/>
      </c>
      <c r="E72" s="81"/>
      <c r="F72" s="81" t="str">
        <f>IF(F71="","",RANK(F71,D71:P71,0))</f>
        <v/>
      </c>
      <c r="G72" s="81"/>
      <c r="H72" s="81" t="str">
        <f>IF(H71="","",RANK(H71,D71:P71,0))</f>
        <v/>
      </c>
      <c r="I72" s="81"/>
      <c r="J72" s="81" t="str">
        <f>IF(J71="","",RANK(J71,D71:P71,0))</f>
        <v/>
      </c>
      <c r="K72" s="81"/>
      <c r="L72" s="81" t="str">
        <f>IF(L71="","",RANK(L71,D71:P71,0))</f>
        <v/>
      </c>
      <c r="M72" s="81"/>
      <c r="N72" s="81" t="str">
        <f>IF(N71="","",RANK(N71,D71:P71,0))</f>
        <v/>
      </c>
      <c r="O72" s="81"/>
      <c r="P72" s="81" t="str">
        <f>IF(P71="","",RANK(P71,D71:P71,0))</f>
        <v/>
      </c>
      <c r="Q72" s="7"/>
      <c r="R72" s="3"/>
      <c r="S72" s="3"/>
      <c r="T72" s="3"/>
      <c r="V72" s="4" t="s">
        <v>0</v>
      </c>
    </row>
    <row r="73" spans="1:22" ht="15">
      <c r="A73" s="11"/>
      <c r="B73" s="27"/>
      <c r="C73" s="3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/>
      <c r="P73" s="25"/>
      <c r="Q73" s="3"/>
      <c r="R73" s="3"/>
      <c r="S73" s="3"/>
      <c r="T73" s="3"/>
    </row>
    <row r="74" spans="1:22" s="36" customFormat="1" ht="15" customHeight="1">
      <c r="A74" s="90" t="s">
        <v>72</v>
      </c>
      <c r="B74" s="90"/>
      <c r="C74" s="43" t="s">
        <v>14</v>
      </c>
      <c r="D74" s="78"/>
      <c r="E74" s="43" t="s">
        <v>11</v>
      </c>
      <c r="F74" s="78"/>
      <c r="G74" s="43" t="s">
        <v>72</v>
      </c>
      <c r="H74" s="78"/>
      <c r="I74" s="43" t="s">
        <v>15</v>
      </c>
      <c r="J74" s="78"/>
      <c r="K74" s="43" t="s">
        <v>13</v>
      </c>
      <c r="L74" s="78"/>
      <c r="M74" s="43" t="s">
        <v>12</v>
      </c>
      <c r="N74" s="78"/>
      <c r="O74" s="43" t="s">
        <v>73</v>
      </c>
      <c r="P74" s="78"/>
      <c r="Q74" s="77"/>
    </row>
    <row r="75" spans="1:22" s="35" customFormat="1" ht="30" customHeight="1">
      <c r="A75" s="37"/>
      <c r="B75" s="38" t="s">
        <v>1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39"/>
    </row>
    <row r="76" spans="1:22" s="35" customFormat="1" ht="30" customHeight="1">
      <c r="A76" s="37"/>
      <c r="B76" s="38" t="s">
        <v>2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39"/>
    </row>
    <row r="77" spans="1:22" s="35" customFormat="1" ht="30" customHeight="1">
      <c r="A77" s="40"/>
      <c r="B77" s="38" t="s">
        <v>16</v>
      </c>
      <c r="C77" s="41"/>
      <c r="D77" s="42"/>
      <c r="E77" s="41"/>
      <c r="F77" s="42"/>
      <c r="G77" s="41"/>
      <c r="H77" s="42"/>
      <c r="I77" s="41"/>
      <c r="J77" s="42"/>
      <c r="K77" s="41"/>
      <c r="L77" s="42"/>
      <c r="M77" s="41"/>
      <c r="N77" s="42"/>
      <c r="O77" s="41"/>
      <c r="P77" s="41"/>
      <c r="Q77" s="39"/>
    </row>
    <row r="78" spans="1:22" s="35" customFormat="1" ht="30" customHeight="1">
      <c r="A78" s="40"/>
      <c r="B78" s="38" t="s">
        <v>17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39"/>
    </row>
    <row r="79" spans="1:22" ht="15" customHeight="1">
      <c r="A79" s="11"/>
      <c r="B79" s="10" t="s">
        <v>6</v>
      </c>
      <c r="C79" s="72">
        <f>SUM(C75:C78)</f>
        <v>0</v>
      </c>
      <c r="D79" s="74">
        <f>SUM(D75:D78)</f>
        <v>0</v>
      </c>
      <c r="E79" s="74"/>
      <c r="F79" s="74">
        <f>SUM(F75:F78)</f>
        <v>0</v>
      </c>
      <c r="G79" s="74"/>
      <c r="H79" s="74">
        <f>SUM(H75:H78)</f>
        <v>0</v>
      </c>
      <c r="I79" s="74"/>
      <c r="J79" s="74">
        <f>SUM(J75:J78)</f>
        <v>0</v>
      </c>
      <c r="K79" s="74"/>
      <c r="L79" s="74">
        <f>SUM(L75:L78)</f>
        <v>0</v>
      </c>
      <c r="M79" s="74"/>
      <c r="N79" s="74">
        <f>SUM(N75:N78)</f>
        <v>0</v>
      </c>
      <c r="O79" s="74"/>
      <c r="P79" s="74">
        <f>SUM(P75:P78)</f>
        <v>0</v>
      </c>
      <c r="Q79" s="7"/>
      <c r="R79" s="3"/>
      <c r="S79" s="3"/>
      <c r="T79" s="3"/>
    </row>
    <row r="80" spans="1:22" ht="15" customHeight="1">
      <c r="A80" s="11"/>
      <c r="B80" s="13" t="s">
        <v>10</v>
      </c>
      <c r="C80" s="75" t="str">
        <f>IF(COUNTA(C75:C78)=0,"",C79/COUNTA(C75:C78))</f>
        <v/>
      </c>
      <c r="D80" s="76" t="str">
        <f>IF(COUNTA(D75:D78)=0,"",D79/COUNTA(D75:D78))</f>
        <v/>
      </c>
      <c r="E80" s="76"/>
      <c r="F80" s="76" t="str">
        <f>IF(COUNTA(F75:F78)=0,"",F79/COUNTA(F75:F78))</f>
        <v/>
      </c>
      <c r="G80" s="76"/>
      <c r="H80" s="76" t="str">
        <f>IF(COUNTA(H75:H78)=0,"",H79/COUNTA(H75:H78))</f>
        <v/>
      </c>
      <c r="I80" s="76"/>
      <c r="J80" s="76" t="str">
        <f>IF(COUNTA(J75:J78)=0,"",J79/COUNTA(J75:J78))</f>
        <v/>
      </c>
      <c r="K80" s="76"/>
      <c r="L80" s="76" t="str">
        <f>IF(COUNTA(L75:L78)=0,"",L79/COUNTA(L75:L78))</f>
        <v/>
      </c>
      <c r="M80" s="76"/>
      <c r="N80" s="76" t="str">
        <f>IF(COUNTA(N75:N78)=0,"",N79/COUNTA(N75:N78))</f>
        <v/>
      </c>
      <c r="O80" s="76"/>
      <c r="P80" s="76" t="str">
        <f>IF(COUNTA(P75:P78)=0,"",P79/COUNTA(P75:P78))</f>
        <v/>
      </c>
      <c r="Q80" s="7"/>
      <c r="R80" s="3"/>
      <c r="S80" s="3"/>
      <c r="T80" s="3"/>
      <c r="U80" s="4" t="s">
        <v>0</v>
      </c>
    </row>
    <row r="81" spans="1:22" s="8" customFormat="1" ht="15" customHeight="1">
      <c r="A81" s="12"/>
      <c r="B81" s="14"/>
      <c r="C81" s="33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7"/>
      <c r="R81" s="7"/>
      <c r="S81" s="7"/>
      <c r="T81" s="7"/>
    </row>
    <row r="82" spans="1:22" ht="15">
      <c r="A82" s="91" t="s">
        <v>19</v>
      </c>
      <c r="B82" s="92"/>
      <c r="C82" s="71"/>
      <c r="D82" s="71" t="str">
        <f>IF(COUNTA(D75:D78)=0,"",RANK(D80,$D$80:$P$80,0))</f>
        <v/>
      </c>
      <c r="E82" s="71"/>
      <c r="F82" s="71" t="str">
        <f>IF(COUNTA(F75:F78)=0,"",RANK(F80,$D$80:$P$80,0))</f>
        <v/>
      </c>
      <c r="G82" s="71"/>
      <c r="H82" s="71" t="str">
        <f>IF(COUNTA(H75:H78)=0,"",RANK(H80,$D$80:$P$80,0))</f>
        <v/>
      </c>
      <c r="I82" s="71"/>
      <c r="J82" s="71" t="str">
        <f>IF(COUNTA(J75:J78)=0,"",RANK(J80,$D$80:$P$80,0))</f>
        <v/>
      </c>
      <c r="K82" s="71"/>
      <c r="L82" s="71" t="str">
        <f>IF(COUNTA(L75:L78)=0,"",RANK(L80,$D$80:$P$80,0))</f>
        <v/>
      </c>
      <c r="M82" s="71"/>
      <c r="N82" s="71" t="str">
        <f>IF(COUNTA(N75:N78)=0,"",RANK(N80,$D$80:$P$80,0))</f>
        <v/>
      </c>
      <c r="O82" s="71"/>
      <c r="P82" s="71" t="str">
        <f>IF(COUNTA(P75:P78)=0,"",RANK(P80,$D$80:$P$80,0))</f>
        <v/>
      </c>
      <c r="Q82" s="7"/>
      <c r="R82" s="3"/>
      <c r="S82" s="3" t="s">
        <v>0</v>
      </c>
      <c r="T82" s="3" t="s">
        <v>0</v>
      </c>
    </row>
    <row r="83" spans="1:22" ht="15" hidden="1" customHeight="1">
      <c r="A83" s="11"/>
      <c r="B83" s="13"/>
      <c r="C83" s="82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7"/>
      <c r="R83" s="3"/>
      <c r="S83" s="3"/>
      <c r="T83" s="3"/>
    </row>
    <row r="84" spans="1:22" ht="15" hidden="1" customHeight="1">
      <c r="A84" s="11"/>
      <c r="B84" s="17" t="s">
        <v>4</v>
      </c>
      <c r="C84" s="84"/>
      <c r="D84" s="85">
        <v>1</v>
      </c>
      <c r="E84" s="85"/>
      <c r="F84" s="85">
        <v>2</v>
      </c>
      <c r="G84" s="85"/>
      <c r="H84" s="85">
        <v>3</v>
      </c>
      <c r="I84" s="85"/>
      <c r="J84" s="85">
        <v>4</v>
      </c>
      <c r="K84" s="85"/>
      <c r="L84" s="85">
        <v>5</v>
      </c>
      <c r="M84" s="85"/>
      <c r="N84" s="85">
        <v>6</v>
      </c>
      <c r="O84" s="85"/>
      <c r="P84" s="85">
        <v>7</v>
      </c>
      <c r="Q84" s="7"/>
      <c r="R84" s="3"/>
      <c r="S84" s="3"/>
      <c r="T84" s="3"/>
    </row>
    <row r="85" spans="1:22" ht="15" hidden="1" customHeight="1">
      <c r="A85" s="11"/>
      <c r="B85" s="17" t="s">
        <v>9</v>
      </c>
      <c r="C85" s="84"/>
      <c r="D85" s="85">
        <v>7</v>
      </c>
      <c r="E85" s="85"/>
      <c r="F85" s="85">
        <v>6</v>
      </c>
      <c r="G85" s="85"/>
      <c r="H85" s="85">
        <v>5</v>
      </c>
      <c r="I85" s="85"/>
      <c r="J85" s="85">
        <v>4</v>
      </c>
      <c r="K85" s="85"/>
      <c r="L85" s="85">
        <v>3</v>
      </c>
      <c r="M85" s="85"/>
      <c r="N85" s="85">
        <v>2</v>
      </c>
      <c r="O85" s="85"/>
      <c r="P85" s="85">
        <v>1</v>
      </c>
      <c r="Q85" s="7"/>
      <c r="R85" s="3"/>
      <c r="S85" s="3"/>
      <c r="T85" s="3"/>
    </row>
    <row r="86" spans="1:22" ht="15" hidden="1" customHeight="1">
      <c r="A86" s="11"/>
      <c r="B86" s="17" t="s">
        <v>7</v>
      </c>
      <c r="C86" s="84"/>
      <c r="D86" s="85">
        <f>COUNTIFS($D$82:$P$82,1)</f>
        <v>0</v>
      </c>
      <c r="E86" s="85"/>
      <c r="F86" s="85">
        <f>COUNTIFS($D$82:$P$82,2)</f>
        <v>0</v>
      </c>
      <c r="G86" s="85"/>
      <c r="H86" s="85">
        <f>COUNTIFS($D$82:$P$82,3)</f>
        <v>0</v>
      </c>
      <c r="I86" s="85"/>
      <c r="J86" s="85">
        <f>COUNTIFS($D$82:$P$82,4)</f>
        <v>0</v>
      </c>
      <c r="K86" s="85"/>
      <c r="L86" s="85">
        <f>COUNTIFS($D$82:$P$82,5)</f>
        <v>0</v>
      </c>
      <c r="M86" s="85"/>
      <c r="N86" s="85">
        <f>COUNTIFS($D$82:$P$82,6)</f>
        <v>0</v>
      </c>
      <c r="O86" s="85"/>
      <c r="P86" s="85">
        <f>COUNTIFS($D$82:$P$82,7)</f>
        <v>0</v>
      </c>
      <c r="Q86" s="7"/>
      <c r="R86" s="3"/>
      <c r="S86" s="3"/>
      <c r="T86" s="3"/>
    </row>
    <row r="87" spans="1:22" ht="15" hidden="1" customHeight="1">
      <c r="A87" s="11"/>
      <c r="B87" s="17" t="s">
        <v>8</v>
      </c>
      <c r="C87" s="86"/>
      <c r="D87" s="87">
        <f>IF($D$86=1,$D$85,IF($D$86=2,($D$85+$F$85)/$D$86,IF($D$86=3,($D$85+$F$85+$H$85)/$D$86,IF($D$86=4,($D$85+$F$85+$H$85+$J$85)/$D$86,IF($D$86=5,($D$85+$F$85+$H$85+$J$85+$L$85)/$D$86,IF($D$86=6,($D$85+$F$85+$H$85+$J$85+$L$85+$N$85)/$D$86,IF($D$86=7,($D$85+$F$85+$H$85+$J$85+$L$85+$N$85+$P$85)/$D$86,0)))))))</f>
        <v>0</v>
      </c>
      <c r="E87" s="87"/>
      <c r="F87" s="87">
        <f>IF($F$86=1,$F$85,IF($F$86=2,($F$85+$H$85)/$F$86,IF($F$86=3,($F$85+$H$85+$J$85)/$F$86,IF($F$86=4,($F$85+$H$85+$J$85+$L$85)/$F$86,IF($F$86=5,($F$85+$H$85+$J$85+$L$85+$N$85)/$F$86,IF($F$86=6,($F$85+$H$85+$J$85+$L$85+$N$85+$P$85)/$F$86,0))))))</f>
        <v>0</v>
      </c>
      <c r="G87" s="87"/>
      <c r="H87" s="87">
        <f>IF($H$86=1,$H$85,IF($H$86=2,($H$85+$J$85)/$H$86,IF($H$86=3,($H$85+$J$85+$L$85)/$H$86,IF($H$86=4,($H$85+$J$85+$L$85+$N$85)/$H$86,IF($H$86=5,($H$85+$J$85+$L$85+$N$85+$P$85)/$H$86,0)))))</f>
        <v>0</v>
      </c>
      <c r="I87" s="87"/>
      <c r="J87" s="87">
        <f>IF($J$86=1,$J$85,IF($J$86=2,($J$85+$L$85)/$J$86,IF($J$86=3,($J$85+$L$85+$N$85)/$J$86,IF($J$86=4,($J$85+$L$85+$N$85+$P$85)/$J$86,0))))</f>
        <v>0</v>
      </c>
      <c r="K87" s="87"/>
      <c r="L87" s="87">
        <f>IF($L$86=1,$L$85,IF($L$86=2,($L$85+$N$85)/$L$86,IF($L$86=3,($L$85+$N$85+$P$85)/$L$86,0)))</f>
        <v>0</v>
      </c>
      <c r="M87" s="87"/>
      <c r="N87" s="87">
        <f>IF($N$86=1,$N$85,IF($N$86=2,($N$85+$P$85)/$N$86,0))</f>
        <v>0</v>
      </c>
      <c r="O87" s="87"/>
      <c r="P87" s="87">
        <f>IF($P$86=1,$P$85,0)</f>
        <v>0</v>
      </c>
      <c r="Q87" s="7"/>
      <c r="R87" s="3"/>
      <c r="S87" s="3" t="s">
        <v>0</v>
      </c>
      <c r="T87" s="3"/>
    </row>
    <row r="88" spans="1:22" ht="15" customHeight="1">
      <c r="A88" s="11"/>
      <c r="B88" s="13" t="s">
        <v>3</v>
      </c>
      <c r="C88" s="79"/>
      <c r="D88" s="100" t="str">
        <f>IF(D82="","",HLOOKUP(D82,D84:P87,4))</f>
        <v/>
      </c>
      <c r="E88" s="100"/>
      <c r="F88" s="100" t="str">
        <f>IF(F82="","",HLOOKUP(F82,D84:P87,4))</f>
        <v/>
      </c>
      <c r="G88" s="100"/>
      <c r="H88" s="100" t="str">
        <f>IF(H82="","",HLOOKUP(H82,D84:P87,4))</f>
        <v/>
      </c>
      <c r="I88" s="100"/>
      <c r="J88" s="100" t="str">
        <f>IF(J82="","",HLOOKUP(J82,D84:P87,4))</f>
        <v/>
      </c>
      <c r="K88" s="100"/>
      <c r="L88" s="100" t="str">
        <f>IF(L82="","",HLOOKUP(L82,D84:P87,4))</f>
        <v/>
      </c>
      <c r="M88" s="100"/>
      <c r="N88" s="100" t="str">
        <f>IF(N82="","",HLOOKUP(N82,D84:P87,4))</f>
        <v/>
      </c>
      <c r="O88" s="100"/>
      <c r="P88" s="100" t="str">
        <f>IF(P82="","",HLOOKUP(P82,D84:P87,4))</f>
        <v/>
      </c>
      <c r="Q88" s="7"/>
      <c r="R88" s="3"/>
      <c r="S88" s="3"/>
      <c r="T88" s="3"/>
      <c r="V88" s="4" t="s">
        <v>0</v>
      </c>
    </row>
    <row r="89" spans="1:22" ht="15">
      <c r="A89" s="11"/>
      <c r="B89" s="27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3"/>
      <c r="R89" s="3"/>
      <c r="S89" s="3"/>
      <c r="T89" s="3"/>
    </row>
    <row r="90" spans="1:22" ht="15">
      <c r="A90" s="11"/>
      <c r="B90" s="10" t="s">
        <v>5</v>
      </c>
      <c r="C90" s="79" t="str">
        <f>IF(C88="","",C71+C88)</f>
        <v/>
      </c>
      <c r="D90" s="80" t="str">
        <f>IF(D88="","",D71+D88)</f>
        <v/>
      </c>
      <c r="E90" s="80"/>
      <c r="F90" s="80" t="str">
        <f>IF(F88="","",F71+F88)</f>
        <v/>
      </c>
      <c r="G90" s="80"/>
      <c r="H90" s="80" t="str">
        <f>IF(H88="","",H71+H88)</f>
        <v/>
      </c>
      <c r="I90" s="80"/>
      <c r="J90" s="80" t="str">
        <f>IF(J88="","",J71+J88)</f>
        <v/>
      </c>
      <c r="K90" s="80"/>
      <c r="L90" s="80" t="str">
        <f>IF(L88="","",L71+L88)</f>
        <v/>
      </c>
      <c r="M90" s="80"/>
      <c r="N90" s="80" t="str">
        <f>IF(N88="","",N71+N88)</f>
        <v/>
      </c>
      <c r="O90" s="80"/>
      <c r="P90" s="80" t="str">
        <f>IF(P88="","",P71+P88)</f>
        <v/>
      </c>
      <c r="Q90" s="7"/>
      <c r="R90" s="3"/>
      <c r="S90" s="3"/>
      <c r="T90" s="3"/>
    </row>
    <row r="91" spans="1:22" ht="15">
      <c r="A91" s="93" t="s">
        <v>4</v>
      </c>
      <c r="B91" s="94"/>
      <c r="C91" s="81" t="str">
        <f>IF(C90="","",RANK(C90,C90:O90,0))</f>
        <v/>
      </c>
      <c r="D91" s="81" t="str">
        <f>IF(D90="","",RANK(D90,D90:P90,0))</f>
        <v/>
      </c>
      <c r="E91" s="81"/>
      <c r="F91" s="81" t="str">
        <f>IF(F90="","",RANK(F90,D90:P90,0))</f>
        <v/>
      </c>
      <c r="G91" s="81"/>
      <c r="H91" s="81" t="str">
        <f>IF(H90="","",RANK(H90,D90:P90,0))</f>
        <v/>
      </c>
      <c r="I91" s="81"/>
      <c r="J91" s="81" t="str">
        <f>IF(J90="","",RANK(J90,D90:P90,0))</f>
        <v/>
      </c>
      <c r="K91" s="81"/>
      <c r="L91" s="81" t="str">
        <f>IF(L90="","",RANK(L90,D90:P90,0))</f>
        <v/>
      </c>
      <c r="M91" s="81"/>
      <c r="N91" s="81" t="str">
        <f>IF(N90="","",RANK(N90,D90:P90,0))</f>
        <v/>
      </c>
      <c r="O91" s="81"/>
      <c r="P91" s="81" t="str">
        <f>IF(P90="","",RANK(P90,D90:P90,0))</f>
        <v/>
      </c>
      <c r="Q91" s="7"/>
      <c r="R91" s="3"/>
      <c r="S91" s="3"/>
      <c r="T91" s="3"/>
      <c r="V91" s="4" t="s">
        <v>0</v>
      </c>
    </row>
    <row r="92" spans="1:22" ht="1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"/>
      <c r="R92" s="3"/>
      <c r="S92" s="3"/>
      <c r="T92" s="3"/>
    </row>
    <row r="93" spans="1:22" s="36" customFormat="1" ht="15" customHeight="1">
      <c r="A93" s="90" t="s">
        <v>11</v>
      </c>
      <c r="B93" s="90"/>
      <c r="C93" s="43" t="s">
        <v>14</v>
      </c>
      <c r="D93" s="78"/>
      <c r="E93" s="43" t="s">
        <v>11</v>
      </c>
      <c r="F93" s="78"/>
      <c r="G93" s="43" t="s">
        <v>72</v>
      </c>
      <c r="H93" s="78"/>
      <c r="I93" s="43" t="s">
        <v>15</v>
      </c>
      <c r="J93" s="78"/>
      <c r="K93" s="43" t="s">
        <v>13</v>
      </c>
      <c r="L93" s="78"/>
      <c r="M93" s="43" t="s">
        <v>12</v>
      </c>
      <c r="N93" s="78"/>
      <c r="O93" s="43" t="s">
        <v>73</v>
      </c>
      <c r="P93" s="78"/>
      <c r="Q93" s="77"/>
    </row>
    <row r="94" spans="1:22" s="35" customFormat="1" ht="30" customHeight="1">
      <c r="A94" s="37"/>
      <c r="B94" s="38" t="s">
        <v>1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39"/>
    </row>
    <row r="95" spans="1:22" s="35" customFormat="1" ht="30" customHeight="1">
      <c r="A95" s="37"/>
      <c r="B95" s="38" t="s">
        <v>2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39"/>
    </row>
    <row r="96" spans="1:22" s="35" customFormat="1" ht="30" customHeight="1">
      <c r="A96" s="40"/>
      <c r="B96" s="38" t="s">
        <v>16</v>
      </c>
      <c r="C96" s="41"/>
      <c r="D96" s="42"/>
      <c r="E96" s="41"/>
      <c r="F96" s="42"/>
      <c r="G96" s="41"/>
      <c r="H96" s="42"/>
      <c r="I96" s="41"/>
      <c r="J96" s="42"/>
      <c r="K96" s="41"/>
      <c r="L96" s="42"/>
      <c r="M96" s="41"/>
      <c r="N96" s="42"/>
      <c r="O96" s="41"/>
      <c r="P96" s="41"/>
      <c r="Q96" s="39"/>
    </row>
    <row r="97" spans="1:22" s="35" customFormat="1" ht="30" customHeight="1">
      <c r="A97" s="40"/>
      <c r="B97" s="38" t="s">
        <v>17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39"/>
    </row>
    <row r="98" spans="1:22" ht="15" customHeight="1">
      <c r="A98" s="11"/>
      <c r="B98" s="10" t="s">
        <v>6</v>
      </c>
      <c r="C98" s="72">
        <f>SUM(C94:C97)</f>
        <v>0</v>
      </c>
      <c r="D98" s="74">
        <f>SUM(D94:D97)</f>
        <v>0</v>
      </c>
      <c r="E98" s="74"/>
      <c r="F98" s="74">
        <f>SUM(F94:F97)</f>
        <v>0</v>
      </c>
      <c r="G98" s="74"/>
      <c r="H98" s="74">
        <f>SUM(H94:H97)</f>
        <v>0</v>
      </c>
      <c r="I98" s="74"/>
      <c r="J98" s="74">
        <f>SUM(J94:J97)</f>
        <v>0</v>
      </c>
      <c r="K98" s="74"/>
      <c r="L98" s="74">
        <f>SUM(L94:L97)</f>
        <v>0</v>
      </c>
      <c r="M98" s="74"/>
      <c r="N98" s="74">
        <f>SUM(N94:N97)</f>
        <v>0</v>
      </c>
      <c r="O98" s="74"/>
      <c r="P98" s="74">
        <f>SUM(P94:P97)</f>
        <v>0</v>
      </c>
      <c r="Q98" s="7"/>
      <c r="R98" s="3"/>
      <c r="S98" s="3"/>
      <c r="T98" s="3"/>
    </row>
    <row r="99" spans="1:22" ht="15" customHeight="1">
      <c r="A99" s="11"/>
      <c r="B99" s="13" t="s">
        <v>10</v>
      </c>
      <c r="C99" s="75" t="str">
        <f>IF(COUNTA(C94:C97)=0,"",C98/COUNTA(C94:C97))</f>
        <v/>
      </c>
      <c r="D99" s="76" t="str">
        <f>IF(COUNTA(D94:D97)=0,"",D98/COUNTA(D94:D97))</f>
        <v/>
      </c>
      <c r="E99" s="76"/>
      <c r="F99" s="76" t="str">
        <f>IF(COUNTA(F94:F97)=0,"",F98/COUNTA(F94:F97))</f>
        <v/>
      </c>
      <c r="G99" s="76"/>
      <c r="H99" s="76" t="str">
        <f>IF(COUNTA(H94:H97)=0,"",H98/COUNTA(H94:H97))</f>
        <v/>
      </c>
      <c r="I99" s="76"/>
      <c r="J99" s="76" t="str">
        <f>IF(COUNTA(J94:J97)=0,"",J98/COUNTA(J94:J97))</f>
        <v/>
      </c>
      <c r="K99" s="76"/>
      <c r="L99" s="76" t="str">
        <f>IF(COUNTA(L94:L97)=0,"",L98/COUNTA(L94:L97))</f>
        <v/>
      </c>
      <c r="M99" s="76"/>
      <c r="N99" s="76" t="str">
        <f>IF(COUNTA(N94:N97)=0,"",N98/COUNTA(N94:N97))</f>
        <v/>
      </c>
      <c r="O99" s="76"/>
      <c r="P99" s="76" t="str">
        <f>IF(COUNTA(P94:P97)=0,"",P98/COUNTA(P94:P97))</f>
        <v/>
      </c>
      <c r="Q99" s="7"/>
      <c r="R99" s="3"/>
      <c r="S99" s="3"/>
      <c r="T99" s="3"/>
      <c r="U99" s="4" t="s">
        <v>0</v>
      </c>
    </row>
    <row r="100" spans="1:22" s="8" customFormat="1" ht="15" customHeight="1">
      <c r="A100" s="12"/>
      <c r="B100" s="14"/>
      <c r="C100" s="33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7"/>
      <c r="R100" s="7"/>
      <c r="S100" s="7"/>
      <c r="T100" s="7"/>
    </row>
    <row r="101" spans="1:22" ht="15">
      <c r="A101" s="91" t="s">
        <v>19</v>
      </c>
      <c r="B101" s="92"/>
      <c r="C101" s="71"/>
      <c r="D101" s="71" t="str">
        <f>IF(COUNTA(D94:D97)=0,"",RANK(D99,$D$80:$P$80,0))</f>
        <v/>
      </c>
      <c r="E101" s="71"/>
      <c r="F101" s="71" t="str">
        <f>IF(COUNTA(F94:F97)=0,"",RANK(F99,$D$80:$P$80,0))</f>
        <v/>
      </c>
      <c r="G101" s="71"/>
      <c r="H101" s="71" t="str">
        <f>IF(COUNTA(H94:H97)=0,"",RANK(H99,$D$80:$P$80,0))</f>
        <v/>
      </c>
      <c r="I101" s="71"/>
      <c r="J101" s="71" t="str">
        <f>IF(COUNTA(J94:J97)=0,"",RANK(J99,$D$80:$P$80,0))</f>
        <v/>
      </c>
      <c r="K101" s="71"/>
      <c r="L101" s="71" t="str">
        <f>IF(COUNTA(L94:L97)=0,"",RANK(L99,$D$80:$P$80,0))</f>
        <v/>
      </c>
      <c r="M101" s="71"/>
      <c r="N101" s="71" t="str">
        <f>IF(COUNTA(N94:N97)=0,"",RANK(N99,$D$80:$P$80,0))</f>
        <v/>
      </c>
      <c r="O101" s="71"/>
      <c r="P101" s="71" t="str">
        <f>IF(COUNTA(P94:P97)=0,"",RANK(P99,$D$80:$P$80,0))</f>
        <v/>
      </c>
      <c r="Q101" s="7"/>
      <c r="R101" s="3"/>
      <c r="S101" s="3" t="s">
        <v>0</v>
      </c>
      <c r="T101" s="3" t="s">
        <v>0</v>
      </c>
    </row>
    <row r="102" spans="1:22" ht="15" hidden="1" customHeight="1">
      <c r="A102" s="11"/>
      <c r="B102" s="13"/>
      <c r="C102" s="82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7"/>
      <c r="R102" s="3"/>
      <c r="S102" s="3"/>
      <c r="T102" s="3"/>
    </row>
    <row r="103" spans="1:22" ht="15" hidden="1" customHeight="1">
      <c r="A103" s="11"/>
      <c r="B103" s="17" t="s">
        <v>4</v>
      </c>
      <c r="C103" s="84"/>
      <c r="D103" s="85">
        <v>1</v>
      </c>
      <c r="E103" s="85"/>
      <c r="F103" s="85">
        <v>2</v>
      </c>
      <c r="G103" s="85"/>
      <c r="H103" s="85">
        <v>3</v>
      </c>
      <c r="I103" s="85"/>
      <c r="J103" s="85">
        <v>4</v>
      </c>
      <c r="K103" s="85"/>
      <c r="L103" s="85">
        <v>5</v>
      </c>
      <c r="M103" s="85"/>
      <c r="N103" s="85">
        <v>6</v>
      </c>
      <c r="O103" s="85"/>
      <c r="P103" s="85">
        <v>7</v>
      </c>
      <c r="Q103" s="7"/>
      <c r="R103" s="3"/>
      <c r="S103" s="3"/>
      <c r="T103" s="3"/>
    </row>
    <row r="104" spans="1:22" ht="15" hidden="1" customHeight="1">
      <c r="A104" s="11"/>
      <c r="B104" s="17" t="s">
        <v>9</v>
      </c>
      <c r="C104" s="84"/>
      <c r="D104" s="85">
        <v>7</v>
      </c>
      <c r="E104" s="85"/>
      <c r="F104" s="85">
        <v>6</v>
      </c>
      <c r="G104" s="85"/>
      <c r="H104" s="85">
        <v>5</v>
      </c>
      <c r="I104" s="85"/>
      <c r="J104" s="85">
        <v>4</v>
      </c>
      <c r="K104" s="85"/>
      <c r="L104" s="85">
        <v>3</v>
      </c>
      <c r="M104" s="85"/>
      <c r="N104" s="85">
        <v>2</v>
      </c>
      <c r="O104" s="85"/>
      <c r="P104" s="85">
        <v>1</v>
      </c>
      <c r="Q104" s="7"/>
      <c r="R104" s="3"/>
      <c r="S104" s="3"/>
      <c r="T104" s="3"/>
    </row>
    <row r="105" spans="1:22" ht="15" hidden="1" customHeight="1">
      <c r="A105" s="11"/>
      <c r="B105" s="17" t="s">
        <v>7</v>
      </c>
      <c r="C105" s="84"/>
      <c r="D105" s="85">
        <f>COUNTIFS($D$82:$P$82,1)</f>
        <v>0</v>
      </c>
      <c r="E105" s="85"/>
      <c r="F105" s="85">
        <f>COUNTIFS($D$82:$P$82,2)</f>
        <v>0</v>
      </c>
      <c r="G105" s="85"/>
      <c r="H105" s="85">
        <f>COUNTIFS($D$82:$P$82,3)</f>
        <v>0</v>
      </c>
      <c r="I105" s="85"/>
      <c r="J105" s="85">
        <f>COUNTIFS($D$82:$P$82,4)</f>
        <v>0</v>
      </c>
      <c r="K105" s="85"/>
      <c r="L105" s="85">
        <f>COUNTIFS($D$82:$P$82,5)</f>
        <v>0</v>
      </c>
      <c r="M105" s="85"/>
      <c r="N105" s="85">
        <f>COUNTIFS($D$82:$P$82,6)</f>
        <v>0</v>
      </c>
      <c r="O105" s="85"/>
      <c r="P105" s="85">
        <f>COUNTIFS($D$82:$P$82,7)</f>
        <v>0</v>
      </c>
      <c r="Q105" s="7"/>
      <c r="R105" s="3"/>
      <c r="S105" s="3"/>
      <c r="T105" s="3"/>
    </row>
    <row r="106" spans="1:22" ht="15" hidden="1" customHeight="1">
      <c r="A106" s="11"/>
      <c r="B106" s="17" t="s">
        <v>8</v>
      </c>
      <c r="C106" s="86"/>
      <c r="D106" s="87">
        <f>IF($D$86=1,$D$85,IF($D$86=2,($D$85+$F$85)/$D$86,IF($D$86=3,($D$85+$F$85+$H$85)/$D$86,IF($D$86=4,($D$85+$F$85+$H$85+$J$85)/$D$86,IF($D$86=5,($D$85+$F$85+$H$85+$J$85+$L$85)/$D$86,IF($D$86=6,($D$85+$F$85+$H$85+$J$85+$L$85+$N$85)/$D$86,IF($D$86=7,($D$85+$F$85+$H$85+$J$85+$L$85+$N$85+$P$85)/$D$86,0)))))))</f>
        <v>0</v>
      </c>
      <c r="E106" s="87"/>
      <c r="F106" s="87">
        <f>IF($F$86=1,$F$85,IF($F$86=2,($F$85+$H$85)/$F$86,IF($F$86=3,($F$85+$H$85+$J$85)/$F$86,IF($F$86=4,($F$85+$H$85+$J$85+$L$85)/$F$86,IF($F$86=5,($F$85+$H$85+$J$85+$L$85+$N$85)/$F$86,IF($F$86=6,($F$85+$H$85+$J$85+$L$85+$N$85+$P$85)/$F$86,0))))))</f>
        <v>0</v>
      </c>
      <c r="G106" s="87"/>
      <c r="H106" s="87">
        <f>IF($H$86=1,$H$85,IF($H$86=2,($H$85+$J$85)/$H$86,IF($H$86=3,($H$85+$J$85+$L$85)/$H$86,IF($H$86=4,($H$85+$J$85+$L$85+$N$85)/$H$86,IF($H$86=5,($H$85+$J$85+$L$85+$N$85+$P$85)/$H$86,0)))))</f>
        <v>0</v>
      </c>
      <c r="I106" s="87"/>
      <c r="J106" s="87">
        <f>IF($J$86=1,$J$85,IF($J$86=2,($J$85+$L$85)/$J$86,IF($J$86=3,($J$85+$L$85+$N$85)/$J$86,IF($J$86=4,($J$85+$L$85+$N$85+$P$85)/$J$86,0))))</f>
        <v>0</v>
      </c>
      <c r="K106" s="87"/>
      <c r="L106" s="87">
        <f>IF($L$86=1,$L$85,IF($L$86=2,($L$85+$N$85)/$L$86,IF($L$86=3,($L$85+$N$85+$P$85)/$L$86,0)))</f>
        <v>0</v>
      </c>
      <c r="M106" s="87"/>
      <c r="N106" s="87">
        <f>IF($N$86=1,$N$85,IF($N$86=2,($N$85+$P$85)/$N$86,0))</f>
        <v>0</v>
      </c>
      <c r="O106" s="87"/>
      <c r="P106" s="87">
        <f>IF($P$86=1,$P$85,0)</f>
        <v>0</v>
      </c>
      <c r="Q106" s="7"/>
      <c r="R106" s="3"/>
      <c r="S106" s="3" t="s">
        <v>0</v>
      </c>
      <c r="T106" s="3"/>
    </row>
    <row r="107" spans="1:22" ht="15" customHeight="1">
      <c r="A107" s="11"/>
      <c r="B107" s="13" t="s">
        <v>3</v>
      </c>
      <c r="C107" s="79"/>
      <c r="D107" s="100" t="str">
        <f>IF(D101="","",HLOOKUP(D101,D103:P106,4))</f>
        <v/>
      </c>
      <c r="E107" s="100"/>
      <c r="F107" s="100" t="str">
        <f>IF(F101="","",HLOOKUP(F101,D103:P106,4))</f>
        <v/>
      </c>
      <c r="G107" s="100"/>
      <c r="H107" s="100" t="str">
        <f>IF(H101="","",HLOOKUP(H101,D103:P106,4))</f>
        <v/>
      </c>
      <c r="I107" s="100"/>
      <c r="J107" s="100" t="str">
        <f>IF(J101="","",HLOOKUP(J101,D103:P106,4))</f>
        <v/>
      </c>
      <c r="K107" s="100"/>
      <c r="L107" s="100" t="str">
        <f>IF(L101="","",HLOOKUP(L101,D103:P106,4))</f>
        <v/>
      </c>
      <c r="M107" s="100"/>
      <c r="N107" s="100" t="str">
        <f>IF(N101="","",HLOOKUP(N101,D103:P106,4))</f>
        <v/>
      </c>
      <c r="O107" s="100"/>
      <c r="P107" s="100" t="str">
        <f>IF(P101="","",HLOOKUP(P101,D103:P106,4))</f>
        <v/>
      </c>
      <c r="Q107" s="7"/>
      <c r="R107" s="3"/>
      <c r="S107" s="3"/>
      <c r="T107" s="3"/>
      <c r="V107" s="4" t="s">
        <v>0</v>
      </c>
    </row>
    <row r="108" spans="1:22" ht="15">
      <c r="A108" s="11"/>
      <c r="B108" s="27"/>
      <c r="C108" s="28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3"/>
      <c r="R108" s="3"/>
      <c r="S108" s="3"/>
      <c r="T108" s="3"/>
    </row>
    <row r="109" spans="1:22" ht="15">
      <c r="A109" s="11"/>
      <c r="B109" s="10" t="s">
        <v>5</v>
      </c>
      <c r="C109" s="79" t="str">
        <f>IF(C107="","",C90+C107)</f>
        <v/>
      </c>
      <c r="D109" s="80" t="str">
        <f>IF(D107="","",D90+D107)</f>
        <v/>
      </c>
      <c r="E109" s="80"/>
      <c r="F109" s="80" t="str">
        <f>IF(F107="","",F90+F107)</f>
        <v/>
      </c>
      <c r="G109" s="80"/>
      <c r="H109" s="80" t="str">
        <f>IF(H107="","",H90+H107)</f>
        <v/>
      </c>
      <c r="I109" s="80"/>
      <c r="J109" s="80" t="str">
        <f>IF(J107="","",J90+J107)</f>
        <v/>
      </c>
      <c r="K109" s="80"/>
      <c r="L109" s="80" t="str">
        <f>IF(L107="","",L90+L107)</f>
        <v/>
      </c>
      <c r="M109" s="80"/>
      <c r="N109" s="80" t="str">
        <f>IF(N107="","",N90+N107)</f>
        <v/>
      </c>
      <c r="O109" s="80"/>
      <c r="P109" s="80" t="str">
        <f>IF(P107="","",P90+P107)</f>
        <v/>
      </c>
      <c r="Q109" s="7"/>
      <c r="R109" s="3"/>
      <c r="S109" s="3"/>
      <c r="T109" s="3"/>
    </row>
    <row r="110" spans="1:22" ht="15">
      <c r="A110" s="93" t="s">
        <v>4</v>
      </c>
      <c r="B110" s="94"/>
      <c r="C110" s="81" t="str">
        <f>IF(C109="","",RANK(C109,C109:O109,0))</f>
        <v/>
      </c>
      <c r="D110" s="81" t="str">
        <f>IF(D109="","",RANK(D109,D109:P109,0))</f>
        <v/>
      </c>
      <c r="E110" s="81"/>
      <c r="F110" s="81" t="str">
        <f>IF(F109="","",RANK(F109,D109:P109,0))</f>
        <v/>
      </c>
      <c r="G110" s="81"/>
      <c r="H110" s="81" t="str">
        <f>IF(H109="","",RANK(H109,D109:P109,0))</f>
        <v/>
      </c>
      <c r="I110" s="81"/>
      <c r="J110" s="81" t="str">
        <f>IF(J109="","",RANK(J109,D109:P109,0))</f>
        <v/>
      </c>
      <c r="K110" s="81"/>
      <c r="L110" s="81" t="str">
        <f>IF(L109="","",RANK(L109,D109:P109,0))</f>
        <v/>
      </c>
      <c r="M110" s="81"/>
      <c r="N110" s="81" t="str">
        <f>IF(N109="","",RANK(N109,D109:P109,0))</f>
        <v/>
      </c>
      <c r="O110" s="81"/>
      <c r="P110" s="81" t="str">
        <f>IF(P109="","",RANK(P109,D109:P109,0))</f>
        <v/>
      </c>
      <c r="Q110" s="7"/>
      <c r="R110" s="3"/>
      <c r="S110" s="3"/>
      <c r="T110" s="3"/>
      <c r="V110" s="4" t="s">
        <v>0</v>
      </c>
    </row>
    <row r="111" spans="1:22" ht="15">
      <c r="A111" s="11"/>
      <c r="B111" s="27"/>
      <c r="C111" s="24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3"/>
      <c r="R111" s="3"/>
      <c r="S111" s="3"/>
      <c r="T111" s="3"/>
    </row>
    <row r="112" spans="1:22" s="36" customFormat="1" ht="15" customHeight="1">
      <c r="A112" s="95" t="s">
        <v>15</v>
      </c>
      <c r="B112" s="95"/>
      <c r="C112" s="43" t="s">
        <v>14</v>
      </c>
      <c r="D112" s="78"/>
      <c r="E112" s="43" t="s">
        <v>11</v>
      </c>
      <c r="F112" s="78"/>
      <c r="G112" s="43" t="s">
        <v>72</v>
      </c>
      <c r="H112" s="78"/>
      <c r="I112" s="43" t="s">
        <v>15</v>
      </c>
      <c r="J112" s="78"/>
      <c r="K112" s="43" t="s">
        <v>13</v>
      </c>
      <c r="L112" s="78"/>
      <c r="M112" s="43" t="s">
        <v>12</v>
      </c>
      <c r="N112" s="78"/>
      <c r="O112" s="43" t="s">
        <v>73</v>
      </c>
      <c r="P112" s="78"/>
      <c r="Q112" s="77"/>
    </row>
    <row r="113" spans="1:21" s="50" customFormat="1" ht="15" hidden="1" customHeight="1">
      <c r="B113" s="51" t="s">
        <v>4</v>
      </c>
      <c r="C113" s="52"/>
      <c r="D113" s="53">
        <v>1</v>
      </c>
      <c r="E113" s="54"/>
      <c r="F113" s="53">
        <v>2</v>
      </c>
      <c r="G113" s="54"/>
      <c r="H113" s="53">
        <v>3</v>
      </c>
      <c r="I113" s="54"/>
      <c r="J113" s="53">
        <v>4</v>
      </c>
      <c r="K113" s="54"/>
      <c r="L113" s="53">
        <v>5</v>
      </c>
      <c r="M113" s="54"/>
      <c r="N113" s="53">
        <v>6</v>
      </c>
      <c r="O113" s="54"/>
      <c r="P113" s="55">
        <v>7</v>
      </c>
    </row>
    <row r="114" spans="1:21" s="50" customFormat="1" ht="15" hidden="1" customHeight="1">
      <c r="B114" s="51" t="s">
        <v>9</v>
      </c>
      <c r="C114" s="52"/>
      <c r="D114" s="53">
        <v>14</v>
      </c>
      <c r="E114" s="54"/>
      <c r="F114" s="53">
        <v>12</v>
      </c>
      <c r="G114" s="54"/>
      <c r="H114" s="53">
        <v>10</v>
      </c>
      <c r="I114" s="54"/>
      <c r="J114" s="53">
        <v>8</v>
      </c>
      <c r="K114" s="54"/>
      <c r="L114" s="53">
        <v>6</v>
      </c>
      <c r="M114" s="54"/>
      <c r="N114" s="53">
        <v>4</v>
      </c>
      <c r="O114" s="54"/>
      <c r="P114" s="55">
        <v>2</v>
      </c>
    </row>
    <row r="115" spans="1:21" s="50" customFormat="1" ht="15" hidden="1" customHeight="1">
      <c r="B115" s="51" t="s">
        <v>7</v>
      </c>
      <c r="C115" s="52"/>
      <c r="D115" s="56">
        <f>COUNTIFS($D$3:$P$3,1)</f>
        <v>0</v>
      </c>
      <c r="E115" s="54"/>
      <c r="F115" s="53">
        <f>COUNTIFS($D$3:$P$3,2)</f>
        <v>0</v>
      </c>
      <c r="G115" s="54"/>
      <c r="H115" s="53">
        <f>COUNTIFS($D$3:$P$3,3)</f>
        <v>0</v>
      </c>
      <c r="I115" s="54"/>
      <c r="J115" s="53">
        <f>COUNTIFS($D$3:$P$3,5)</f>
        <v>0</v>
      </c>
      <c r="K115" s="54"/>
      <c r="L115" s="53">
        <f>COUNTIFS($D$3:$P$3,6)</f>
        <v>0</v>
      </c>
      <c r="M115" s="54"/>
      <c r="N115" s="53">
        <f>COUNTIFS($D$3:$P$3,7)</f>
        <v>0</v>
      </c>
      <c r="O115" s="54"/>
      <c r="P115" s="55">
        <f>COUNTIFS($D$3:$P$3,7)</f>
        <v>0</v>
      </c>
    </row>
    <row r="116" spans="1:21" s="50" customFormat="1" ht="15" hidden="1" customHeight="1">
      <c r="B116" s="51" t="s">
        <v>8</v>
      </c>
      <c r="C116" s="52"/>
      <c r="D116" s="57">
        <v>14</v>
      </c>
      <c r="E116" s="58"/>
      <c r="F116" s="57">
        <v>12</v>
      </c>
      <c r="G116" s="58"/>
      <c r="H116" s="57">
        <v>10</v>
      </c>
      <c r="I116" s="58"/>
      <c r="J116" s="57">
        <v>8</v>
      </c>
      <c r="K116" s="58"/>
      <c r="L116" s="57">
        <v>6</v>
      </c>
      <c r="M116" s="58"/>
      <c r="N116" s="57">
        <v>4</v>
      </c>
      <c r="O116" s="58"/>
      <c r="P116" s="59">
        <v>2</v>
      </c>
      <c r="R116" s="50" t="s">
        <v>0</v>
      </c>
    </row>
    <row r="117" spans="1:21" s="50" customFormat="1" ht="15" hidden="1" customHeight="1">
      <c r="B117" s="60" t="s">
        <v>75</v>
      </c>
      <c r="C117" s="61"/>
      <c r="D117" s="62" t="e">
        <f>SUM(D88+D71)</f>
        <v>#VALUE!</v>
      </c>
      <c r="E117" s="63"/>
      <c r="F117" s="62" t="e">
        <f>SUM(F88+F71)</f>
        <v>#VALUE!</v>
      </c>
      <c r="G117" s="63"/>
      <c r="H117" s="62" t="e">
        <f>SUM(H88+H71)</f>
        <v>#VALUE!</v>
      </c>
      <c r="I117" s="63"/>
      <c r="J117" s="62" t="e">
        <f>SUM(J88+J71)</f>
        <v>#VALUE!</v>
      </c>
      <c r="K117" s="63"/>
      <c r="L117" s="62" t="e">
        <f>SUM(L88+L71)</f>
        <v>#VALUE!</v>
      </c>
      <c r="M117" s="63"/>
      <c r="N117" s="62" t="e">
        <f>SUM(N88+N71)</f>
        <v>#VALUE!</v>
      </c>
      <c r="O117" s="63"/>
      <c r="P117" s="62" t="e">
        <f>SUM(P88+P71)</f>
        <v>#VALUE!</v>
      </c>
    </row>
    <row r="118" spans="1:21" s="50" customFormat="1" ht="15" customHeight="1">
      <c r="A118" s="44" t="s">
        <v>74</v>
      </c>
      <c r="B118" s="45"/>
      <c r="C118" s="46"/>
      <c r="D118" s="47" t="str">
        <f>IF(D82="","",HLOOKUP(D82,$D$113:$P$116,4))</f>
        <v/>
      </c>
      <c r="E118" s="48"/>
      <c r="F118" s="47" t="str">
        <f>IF(F82="","",HLOOKUP(F82,$D$113:$P$116,4))</f>
        <v/>
      </c>
      <c r="G118" s="49"/>
      <c r="H118" s="47" t="str">
        <f>IF(H82="","",HLOOKUP(H82,$D$113:$P$116,4))</f>
        <v/>
      </c>
      <c r="I118" s="49"/>
      <c r="J118" s="47" t="str">
        <f>IF(J82="","",HLOOKUP(J82,$D$113:$P$116,4))</f>
        <v/>
      </c>
      <c r="K118" s="49"/>
      <c r="L118" s="47" t="str">
        <f>IF(L82="","",HLOOKUP(L82,$D$113:$P$116,4))</f>
        <v/>
      </c>
      <c r="M118" s="49"/>
      <c r="N118" s="47" t="str">
        <f>IF(N82="","",HLOOKUP(N82,$D$113:$P$116,4))</f>
        <v/>
      </c>
      <c r="O118" s="49"/>
      <c r="P118" s="47" t="str">
        <f>IF(P82="","",HLOOKUP(P82,$D$113:$P$116,4))</f>
        <v/>
      </c>
    </row>
    <row r="119" spans="1:21" s="35" customFormat="1" ht="30" customHeight="1">
      <c r="A119" s="37"/>
      <c r="B119" s="38" t="s">
        <v>1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39"/>
    </row>
    <row r="120" spans="1:21" s="35" customFormat="1" ht="30" customHeight="1">
      <c r="A120" s="37"/>
      <c r="B120" s="38" t="s">
        <v>2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39"/>
    </row>
    <row r="121" spans="1:21" s="35" customFormat="1" ht="30" customHeight="1">
      <c r="A121" s="40"/>
      <c r="B121" s="38" t="s">
        <v>16</v>
      </c>
      <c r="C121" s="41"/>
      <c r="D121" s="42"/>
      <c r="E121" s="41"/>
      <c r="F121" s="42"/>
      <c r="G121" s="41"/>
      <c r="H121" s="42"/>
      <c r="I121" s="41"/>
      <c r="J121" s="42"/>
      <c r="K121" s="41"/>
      <c r="L121" s="42"/>
      <c r="M121" s="41"/>
      <c r="N121" s="42"/>
      <c r="O121" s="41"/>
      <c r="P121" s="41"/>
      <c r="Q121" s="39"/>
    </row>
    <row r="122" spans="1:21" s="35" customFormat="1" ht="30" customHeight="1">
      <c r="A122" s="40"/>
      <c r="B122" s="38" t="s">
        <v>17</v>
      </c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101"/>
      <c r="P122" s="41"/>
      <c r="Q122" s="39"/>
    </row>
    <row r="123" spans="1:21" ht="15" customHeight="1">
      <c r="A123" s="11"/>
      <c r="B123" s="10" t="s">
        <v>6</v>
      </c>
      <c r="C123" s="72">
        <f>SUM(C119:C122)</f>
        <v>0</v>
      </c>
      <c r="D123" s="73">
        <f>SUM(D118:D122)</f>
        <v>0</v>
      </c>
      <c r="E123" s="74"/>
      <c r="F123" s="73">
        <f>SUM(F118:F122)</f>
        <v>0</v>
      </c>
      <c r="G123" s="74"/>
      <c r="H123" s="73">
        <f>SUM(H118:H122)</f>
        <v>0</v>
      </c>
      <c r="I123" s="74"/>
      <c r="J123" s="73">
        <f>SUM(J118:J122)</f>
        <v>0</v>
      </c>
      <c r="K123" s="74"/>
      <c r="L123" s="73">
        <f>SUM(L118:L122)</f>
        <v>0</v>
      </c>
      <c r="M123" s="74"/>
      <c r="N123" s="73">
        <f>SUM(N118:N122)</f>
        <v>0</v>
      </c>
      <c r="O123" s="74"/>
      <c r="P123" s="73">
        <f>SUM(P118:P122)</f>
        <v>0</v>
      </c>
      <c r="Q123" s="7"/>
      <c r="R123" s="3"/>
      <c r="S123" s="3"/>
      <c r="T123" s="3"/>
    </row>
    <row r="124" spans="1:21" ht="15" customHeight="1">
      <c r="A124" s="11"/>
      <c r="B124" s="13" t="s">
        <v>10</v>
      </c>
      <c r="C124" s="75" t="str">
        <f>IF(COUNTA(C119:C122)=0,"",C123/COUNTA(C119:C122))</f>
        <v/>
      </c>
      <c r="D124" s="76" t="str">
        <f>IF(COUNTA(D119:D122)=0,"",D123/COUNTA(D119:D122))</f>
        <v/>
      </c>
      <c r="E124" s="76"/>
      <c r="F124" s="76" t="str">
        <f>IF(COUNTA(F119:F122)=0,"",F123/COUNTA(F119:F122))</f>
        <v/>
      </c>
      <c r="G124" s="76"/>
      <c r="H124" s="76" t="str">
        <f>IF(COUNTA(H119:H122)=0,"",H123/COUNTA(H119:H122))</f>
        <v/>
      </c>
      <c r="I124" s="76"/>
      <c r="J124" s="76" t="str">
        <f>IF(COUNTA(J119:J122)=0,"",J123/COUNTA(J119:J122))</f>
        <v/>
      </c>
      <c r="K124" s="76"/>
      <c r="L124" s="76" t="str">
        <f>IF(COUNTA(L119:L122)=0,"",L123/COUNTA(L119:L122))</f>
        <v/>
      </c>
      <c r="M124" s="76"/>
      <c r="N124" s="76" t="str">
        <f>IF(COUNTA(N119:N122)=0,"",N123/COUNTA(N119:N122))</f>
        <v/>
      </c>
      <c r="O124" s="76"/>
      <c r="P124" s="76" t="str">
        <f>IF(COUNTA(P119:P122)=0,"",P123/COUNTA(P119:P122))</f>
        <v/>
      </c>
      <c r="Q124" s="7"/>
      <c r="R124" s="3"/>
      <c r="S124" s="3"/>
      <c r="T124" s="3"/>
      <c r="U124" s="4" t="s">
        <v>0</v>
      </c>
    </row>
    <row r="125" spans="1:21" s="8" customFormat="1" ht="15" customHeight="1">
      <c r="A125" s="12"/>
      <c r="B125" s="14"/>
      <c r="C125" s="33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7"/>
      <c r="R125" s="7"/>
      <c r="S125" s="7"/>
      <c r="T125" s="7"/>
    </row>
    <row r="126" spans="1:21" ht="15">
      <c r="A126" s="93" t="s">
        <v>20</v>
      </c>
      <c r="B126" s="94"/>
      <c r="C126" s="71"/>
      <c r="D126" s="71" t="str">
        <f>IF(COUNTA(D119:D122)=0,"",RANK(D124,$D$124:$P$124,0))</f>
        <v/>
      </c>
      <c r="E126" s="71"/>
      <c r="F126" s="71" t="str">
        <f>IF(COUNTA(F119:F122)=0,"",RANK(F124,$D$124:$P$124,0))</f>
        <v/>
      </c>
      <c r="G126" s="71"/>
      <c r="H126" s="71" t="str">
        <f>IF(COUNTA(H119:H122)=0,"",RANK(H124,$D$124:$P$124,0))</f>
        <v/>
      </c>
      <c r="I126" s="71"/>
      <c r="J126" s="71" t="str">
        <f>IF(COUNTA(J119:J122)=0,"",RANK(J124,$D$124:$P$124,0))</f>
        <v/>
      </c>
      <c r="K126" s="71"/>
      <c r="L126" s="71" t="str">
        <f>IF(COUNTA(L119:L122)=0,"",RANK(L124,$D$124:$P$124,0))</f>
        <v/>
      </c>
      <c r="M126" s="71"/>
      <c r="N126" s="71" t="str">
        <f>IF(COUNTA(N119:N122)=0,"",RANK(N124,$D$124:$P$124,0))</f>
        <v/>
      </c>
      <c r="O126" s="71"/>
      <c r="P126" s="71" t="str">
        <f>IF(COUNTA(P119:P122)=0,"",RANK(P124,$D$124:$P$124,0))</f>
        <v/>
      </c>
      <c r="Q126" s="7"/>
      <c r="R126" s="3"/>
      <c r="S126" s="3" t="s">
        <v>0</v>
      </c>
      <c r="T126" s="3" t="s">
        <v>0</v>
      </c>
    </row>
    <row r="127" spans="1:21" ht="15" hidden="1" customHeight="1">
      <c r="A127" s="11"/>
      <c r="B127" s="13"/>
      <c r="C127" s="1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7"/>
      <c r="R127" s="3"/>
      <c r="S127" s="3"/>
      <c r="T127" s="3"/>
    </row>
    <row r="128" spans="1:21" ht="15" hidden="1" customHeight="1">
      <c r="A128" s="11"/>
      <c r="B128" s="17" t="s">
        <v>4</v>
      </c>
      <c r="C128" s="18"/>
      <c r="D128" s="19">
        <v>1</v>
      </c>
      <c r="E128" s="19"/>
      <c r="F128" s="19">
        <v>2</v>
      </c>
      <c r="G128" s="19"/>
      <c r="H128" s="19">
        <v>3</v>
      </c>
      <c r="I128" s="19"/>
      <c r="J128" s="19">
        <v>4</v>
      </c>
      <c r="K128" s="19"/>
      <c r="L128" s="19">
        <v>5</v>
      </c>
      <c r="M128" s="19"/>
      <c r="N128" s="19">
        <v>6</v>
      </c>
      <c r="O128" s="19"/>
      <c r="P128" s="19">
        <v>7</v>
      </c>
      <c r="Q128" s="7"/>
      <c r="R128" s="3"/>
      <c r="S128" s="3"/>
      <c r="T128" s="3"/>
    </row>
    <row r="129" spans="1:20" ht="15" hidden="1" customHeight="1">
      <c r="A129" s="11"/>
      <c r="B129" s="17" t="s">
        <v>9</v>
      </c>
      <c r="C129" s="18"/>
      <c r="D129" s="19">
        <v>7</v>
      </c>
      <c r="E129" s="19"/>
      <c r="F129" s="19">
        <v>6</v>
      </c>
      <c r="G129" s="19"/>
      <c r="H129" s="19">
        <v>5</v>
      </c>
      <c r="I129" s="19"/>
      <c r="J129" s="19">
        <v>4</v>
      </c>
      <c r="K129" s="19"/>
      <c r="L129" s="19">
        <v>3</v>
      </c>
      <c r="M129" s="19"/>
      <c r="N129" s="19">
        <v>2</v>
      </c>
      <c r="O129" s="19"/>
      <c r="P129" s="19">
        <v>1</v>
      </c>
      <c r="Q129" s="7"/>
      <c r="R129" s="3"/>
      <c r="S129" s="3"/>
      <c r="T129" s="3"/>
    </row>
    <row r="130" spans="1:20" ht="15" hidden="1" customHeight="1">
      <c r="A130" s="11"/>
      <c r="B130" s="17" t="s">
        <v>7</v>
      </c>
      <c r="C130" s="18"/>
      <c r="D130" s="19">
        <f>COUNTIFS($D$126:$P$126,1)</f>
        <v>0</v>
      </c>
      <c r="E130" s="19"/>
      <c r="F130" s="19">
        <f>COUNTIFS($D$126:$P$126,2)</f>
        <v>0</v>
      </c>
      <c r="G130" s="19"/>
      <c r="H130" s="19">
        <f>COUNTIFS($D$126:$P$126,3)</f>
        <v>0</v>
      </c>
      <c r="I130" s="19"/>
      <c r="J130" s="19">
        <f>COUNTIFS($D$126:$P$126,4)</f>
        <v>0</v>
      </c>
      <c r="K130" s="19"/>
      <c r="L130" s="19">
        <f>COUNTIFS($D$126:$P$126,5)</f>
        <v>0</v>
      </c>
      <c r="M130" s="19"/>
      <c r="N130" s="19">
        <f>COUNTIFS($D$126:$P$126,6)</f>
        <v>0</v>
      </c>
      <c r="O130" s="19"/>
      <c r="P130" s="19">
        <f>COUNTIFS($D$126:$P$126,7)</f>
        <v>0</v>
      </c>
      <c r="Q130" s="7"/>
      <c r="R130" s="3"/>
      <c r="S130" s="3"/>
      <c r="T130" s="3"/>
    </row>
    <row r="131" spans="1:20" ht="15" hidden="1" customHeight="1">
      <c r="A131" s="11"/>
      <c r="B131" s="17" t="s">
        <v>8</v>
      </c>
      <c r="C131" s="20"/>
      <c r="D131" s="21">
        <f>IF($D$130=1,$D$129,IF($D$130=2,($D$129+$F$129)/$D$130,IF($D$130=3,($D$129+$F$129+$H$129)/$D$130,IF($D$130=4,($D$129+$F$129+$H$129+$J$129)/$D$130,IF($D$130=5,($D$129+$F$129+$H$129+$J$129+$L$129)/$D$130,IF($D$130=6,($D$129+$F$129+$H$129+$J$129+$L$129+$N$129)/$D$130,IF($D$130=7,($D$129+$F$129+$H$129+$J$129+$L$129+$N$129+$P$129)/$D$130,0)))))))</f>
        <v>0</v>
      </c>
      <c r="E131" s="21"/>
      <c r="F131" s="21">
        <f>IF($F$130=1,$F$129,IF($F$130=2,($F$129+$H$129)/$F$130,IF($F$130=3,($F$129+$H$129+$J$129)/$F$130,IF($F$130=4,($F$129+$H$129+$J$129+$L$129)/$F$130,IF($F$130=5,($F$129+$H$129+$J$129+$L$129+$N$129)/$F$130,IF($F$130=6,($F$129+$H$129+$J$129+$L$129+$N$129+$P$129)/$F$130,0))))))</f>
        <v>0</v>
      </c>
      <c r="G131" s="21"/>
      <c r="H131" s="21">
        <f>IF($H$130=1,$H$129,IF($H$130=2,($H$129+$J$129)/$H$130,IF($H$130=3,($H$129+$J$129+$L$129)/$H$130,IF($H$130=4,($H$129+$J$129+$L$129+$N$129)/$H$130,IF($H$130=5,($H$129+$J$129+$L$129+$N$129+$P$129)/$H$130,0)))))</f>
        <v>0</v>
      </c>
      <c r="I131" s="21"/>
      <c r="J131" s="21">
        <f>IF($J$130=1,$J$129,IF($J$130=2,($J$129+$L$129)/$J$130,IF($J$130=3,($J$129+$L$129+$N$129)/$J$130,IF($J$130=4,($J$129+$L$129+$N$129+$P$129)/$J$130,0))))</f>
        <v>0</v>
      </c>
      <c r="K131" s="21"/>
      <c r="L131" s="21">
        <f>IF($L$130=1,$L$129,IF($L$130=2,($L$129+$N$129)/$L$130,IF($L$130=3,($L$129+$N$129+$P$129)/$L$130,0)))</f>
        <v>0</v>
      </c>
      <c r="M131" s="21"/>
      <c r="N131" s="21">
        <f>IF($N$130=1,$N$129,IF($N$130=2,($N$129+$P$129)/$N$130,0))</f>
        <v>0</v>
      </c>
      <c r="O131" s="21"/>
      <c r="P131" s="21">
        <f>IF($P$130=1,$P$129,0)</f>
        <v>0</v>
      </c>
      <c r="Q131" s="7"/>
      <c r="R131" s="3"/>
      <c r="S131" s="3" t="s">
        <v>0</v>
      </c>
      <c r="T131" s="3"/>
    </row>
    <row r="132" spans="1:20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</sheetData>
  <sheetProtection password="E8C3" sheet="1" objects="1" scenarios="1" formatCells="0" selectLockedCells="1"/>
  <mergeCells count="19">
    <mergeCell ref="A91:B91"/>
    <mergeCell ref="A72:B72"/>
    <mergeCell ref="A1:B1"/>
    <mergeCell ref="A17:B17"/>
    <mergeCell ref="A36:B36"/>
    <mergeCell ref="A55:B55"/>
    <mergeCell ref="A74:B74"/>
    <mergeCell ref="A9:B9"/>
    <mergeCell ref="A25:B25"/>
    <mergeCell ref="A34:B34"/>
    <mergeCell ref="A44:B44"/>
    <mergeCell ref="A53:B53"/>
    <mergeCell ref="A63:B63"/>
    <mergeCell ref="A82:B82"/>
    <mergeCell ref="A93:B93"/>
    <mergeCell ref="A101:B101"/>
    <mergeCell ref="A110:B110"/>
    <mergeCell ref="A126:B126"/>
    <mergeCell ref="A112:B112"/>
  </mergeCells>
  <phoneticPr fontId="0" type="noConversion"/>
  <printOptions horizontalCentered="1" verticalCentered="1"/>
  <pageMargins left="0" right="0" top="0.39370078740157483" bottom="0" header="0.31496062992125984" footer="0.31496062992125984"/>
  <pageSetup paperSize="9" scale="46" orientation="portrait" horizontalDpi="4294967293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fourcadeandre@orange.fr</Manager>
  <Company>Comité 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Résultats Trophée Hivernal Seniors DA</dc:title>
  <dc:creator>s.fourcade@yahoo.com</dc:creator>
  <cp:lastModifiedBy>MARTINE</cp:lastModifiedBy>
  <cp:lastPrinted>2026-05-04T06:08:12Z</cp:lastPrinted>
  <dcterms:created xsi:type="dcterms:W3CDTF">2013-01-23T10:41:48Z</dcterms:created>
  <dcterms:modified xsi:type="dcterms:W3CDTF">2026-05-04T11:58:42Z</dcterms:modified>
  <cp:contentStatus>Fichier Propre 2022</cp:contentStatus>
</cp:coreProperties>
</file>